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Готовые\УНЦ\"/>
    </mc:Choice>
  </mc:AlternateContent>
  <bookViews>
    <workbookView xWindow="9105" yWindow="495" windowWidth="10005" windowHeight="8730" tabRatio="879"/>
  </bookViews>
  <sheets>
    <sheet name="ЛЭП" sheetId="97" r:id="rId1"/>
  </sheets>
  <definedNames>
    <definedName name="_xlnm.Print_Titles" localSheetId="0">ЛЭП!$7:$7</definedName>
    <definedName name="_xlnm.Print_Area" localSheetId="0">ЛЭП!$A$1:$P$24</definedName>
  </definedNames>
  <calcPr calcId="162913"/>
</workbook>
</file>

<file path=xl/calcChain.xml><?xml version="1.0" encoding="utf-8"?>
<calcChain xmlns="http://schemas.openxmlformats.org/spreadsheetml/2006/main">
  <c r="I20" i="97" l="1"/>
  <c r="I17" i="97" l="1"/>
  <c r="I10" i="97"/>
  <c r="I9" i="97"/>
  <c r="I13" i="97" s="1"/>
  <c r="I21" i="97" l="1"/>
  <c r="I16" i="97" l="1"/>
  <c r="I15" i="97"/>
  <c r="I11" i="97"/>
  <c r="I12" i="97" l="1"/>
  <c r="I14" i="97" s="1"/>
  <c r="I18" i="97" s="1"/>
  <c r="I19" i="97" l="1"/>
  <c r="I24" i="97" l="1"/>
</calcChain>
</file>

<file path=xl/sharedStrings.xml><?xml version="1.0" encoding="utf-8"?>
<sst xmlns="http://schemas.openxmlformats.org/spreadsheetml/2006/main" count="72" uniqueCount="56">
  <si>
    <t>№ п/п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</si>
  <si>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</si>
  <si>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</si>
  <si>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</si>
  <si>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</si>
  <si>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</si>
  <si>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</si>
  <si>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</si>
  <si>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</si>
  <si>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</si>
  <si>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</si>
  <si>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</si>
  <si>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1.1</t>
  </si>
  <si>
    <t>Количество</t>
  </si>
  <si>
    <t>Объем финансовых потребностей на реализацию инвестиционного проекта</t>
  </si>
  <si>
    <t>1.2</t>
  </si>
  <si>
    <t>Коэффициент перехода от базового УНЦ к УНЦ региональному</t>
  </si>
  <si>
    <t>Проектно изыскательские работы</t>
  </si>
  <si>
    <t>Итого объем финансовых потребностей, тыс рублей (без НДС)</t>
  </si>
  <si>
    <t>Итого объем финансовых потребностей, тыс рублей (с НДС)</t>
  </si>
  <si>
    <t>Объем финансирования инвестиций по инвестиционному проекту ОФПРвсего (в прогнозных ценах с НДС), в том числе:</t>
  </si>
  <si>
    <t>3.1</t>
  </si>
  <si>
    <t>3.2</t>
  </si>
  <si>
    <t>Разность УНЦ-ОФ, тыс руб. с НДС</t>
  </si>
  <si>
    <t>Объем финансовых потребностей УНЦ. тыс рублей (в прогнозных ценах с НДС)</t>
  </si>
  <si>
    <t>1.3</t>
  </si>
  <si>
    <t>1.4</t>
  </si>
  <si>
    <t>1.5</t>
  </si>
  <si>
    <t>1.7</t>
  </si>
  <si>
    <t>1 км</t>
  </si>
  <si>
    <t>1.8</t>
  </si>
  <si>
    <t xml:space="preserve">УНЦ КЛ 6 - 500 кВ (с алюминиевой жилой) </t>
  </si>
  <si>
    <t xml:space="preserve">УНЦ на устройство траншеи КЛ и восстановление благоустройства по трассе </t>
  </si>
  <si>
    <t xml:space="preserve">Б2-02 - 1..4 </t>
  </si>
  <si>
    <t xml:space="preserve">П5-01 </t>
  </si>
  <si>
    <t>1 км по трассе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</si>
  <si>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</si>
  <si>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</si>
  <si>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t>1.6</t>
  </si>
  <si>
    <t>1.9</t>
  </si>
  <si>
    <t xml:space="preserve">Ц1-42 - 1..11 </t>
  </si>
  <si>
    <t>УНЦ ВЛ 0,4-750 кВ на строительно-монтажные работы без опор и провода</t>
  </si>
  <si>
    <t>Л1-02 - 1..4</t>
  </si>
  <si>
    <t xml:space="preserve">УНЦ  опор ВЛ 0,4-750 кВ </t>
  </si>
  <si>
    <t>Л3-02 - 1..4</t>
  </si>
  <si>
    <t>УНЦ провода СИП ВЛ 0,4-35 кВ</t>
  </si>
  <si>
    <t>СИП-3 1*70</t>
  </si>
  <si>
    <t>Л7-03 - 1..4</t>
  </si>
  <si>
    <t>1.10</t>
  </si>
  <si>
    <t xml:space="preserve">П3-02 </t>
  </si>
  <si>
    <t>1.11</t>
  </si>
  <si>
    <t>ЛЭП-6 кВ</t>
  </si>
  <si>
    <t>M_0003</t>
  </si>
  <si>
    <t>Реконструкция ЛЭП-6 кВ Ф-6-11, Ф-6-25 от  ПС № 34 до гидроузла № 10 в двухцепную ЛЭП-6кВ</t>
  </si>
  <si>
    <t xml:space="preserve"> АПвПуг-3*95</t>
  </si>
  <si>
    <t xml:space="preserve">К1-04 - 1..8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</si>
</sst>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3" fillId="0" borderId="0"/>
    <xf numFmtId="0" fontId="23" fillId="0" borderId="0"/>
    <xf numFmtId="0" fontId="2" fillId="0" borderId="0"/>
    <xf numFmtId="0" fontId="24" fillId="0" borderId="0"/>
    <xf numFmtId="0" fontId="24" fillId="0" borderId="0"/>
    <xf numFmtId="165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27" fillId="0" borderId="0"/>
  </cellStyleXfs>
  <cellXfs count="58">
    <xf numFmtId="0" fontId="0" fillId="0" borderId="0" xfId="0"/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/>
    <xf numFmtId="0" fontId="0" fillId="0" borderId="10" xfId="0" applyBorder="1"/>
    <xf numFmtId="0" fontId="25" fillId="0" borderId="10" xfId="0" applyFont="1" applyBorder="1" applyAlignment="1">
      <alignment vertical="center" wrapText="1"/>
    </xf>
    <xf numFmtId="0" fontId="25" fillId="0" borderId="10" xfId="0" applyFont="1" applyBorder="1" applyAlignment="1">
      <alignment vertical="center"/>
    </xf>
    <xf numFmtId="0" fontId="28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29" fillId="0" borderId="10" xfId="0" applyFont="1" applyBorder="1" applyAlignment="1">
      <alignment horizontal="left" vertical="center"/>
    </xf>
    <xf numFmtId="0" fontId="32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168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8" fontId="4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49" fontId="34" fillId="0" borderId="0" xfId="0" applyNumberFormat="1" applyFont="1" applyFill="1" applyAlignment="1">
      <alignment horizontal="center"/>
    </xf>
    <xf numFmtId="49" fontId="33" fillId="0" borderId="0" xfId="0" applyNumberFormat="1" applyFont="1" applyFill="1" applyAlignment="1">
      <alignment horizontal="center" vertical="center"/>
    </xf>
    <xf numFmtId="0" fontId="28" fillId="0" borderId="13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tabSelected="1" view="pageBreakPreview" topLeftCell="A13" zoomScale="80" zoomScaleNormal="70" zoomScaleSheetLayoutView="80" workbookViewId="0">
      <selection activeCell="D23" sqref="D23"/>
    </sheetView>
  </sheetViews>
  <sheetFormatPr defaultRowHeight="15.75" x14ac:dyDescent="0.25"/>
  <cols>
    <col min="1" max="1" width="11" style="17" customWidth="1"/>
    <col min="2" max="2" width="32.75" style="2" customWidth="1"/>
    <col min="3" max="3" width="14" style="5" customWidth="1"/>
    <col min="4" max="4" width="25.125" style="2" customWidth="1"/>
    <col min="5" max="5" width="13.625" style="5" customWidth="1"/>
    <col min="6" max="6" width="10.875" style="5" customWidth="1"/>
    <col min="7" max="7" width="13.875" style="14" customWidth="1"/>
    <col min="8" max="8" width="16.75" style="14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32.25" customHeight="1" x14ac:dyDescent="0.3">
      <c r="A1" s="48" t="s">
        <v>53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6" ht="40.5" customHeight="1" x14ac:dyDescent="0.25">
      <c r="A2" s="49" t="s">
        <v>52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6" ht="15.75" customHeight="1" x14ac:dyDescent="0.2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</row>
    <row r="4" spans="1:16" ht="15.75" customHeight="1" x14ac:dyDescent="0.25">
      <c r="A4" s="56" t="s">
        <v>0</v>
      </c>
      <c r="B4" s="53" t="s">
        <v>1</v>
      </c>
      <c r="C4" s="57" t="s">
        <v>7</v>
      </c>
      <c r="D4" s="57"/>
      <c r="E4" s="57"/>
      <c r="F4" s="57"/>
      <c r="G4" s="57"/>
      <c r="H4" s="57"/>
      <c r="I4" s="57"/>
      <c r="J4" s="57" t="s">
        <v>8</v>
      </c>
      <c r="K4" s="57"/>
      <c r="L4" s="57"/>
      <c r="M4" s="57"/>
      <c r="N4" s="57"/>
      <c r="O4" s="57"/>
      <c r="P4" s="57"/>
    </row>
    <row r="5" spans="1:16" ht="33.75" customHeight="1" x14ac:dyDescent="0.25">
      <c r="A5" s="56"/>
      <c r="B5" s="53"/>
      <c r="C5" s="53" t="s">
        <v>4</v>
      </c>
      <c r="D5" s="53"/>
      <c r="E5" s="53"/>
      <c r="F5" s="53"/>
      <c r="G5" s="53" t="s">
        <v>14</v>
      </c>
      <c r="H5" s="54"/>
      <c r="I5" s="54"/>
      <c r="J5" s="53" t="s">
        <v>4</v>
      </c>
      <c r="K5" s="53"/>
      <c r="L5" s="53"/>
      <c r="M5" s="53"/>
      <c r="N5" s="53" t="s">
        <v>14</v>
      </c>
      <c r="O5" s="54"/>
      <c r="P5" s="54"/>
    </row>
    <row r="6" spans="1:16" s="6" customFormat="1" ht="63" x14ac:dyDescent="0.25">
      <c r="A6" s="56"/>
      <c r="B6" s="53"/>
      <c r="C6" s="16" t="s">
        <v>6</v>
      </c>
      <c r="D6" s="16" t="s">
        <v>2</v>
      </c>
      <c r="E6" s="16" t="s">
        <v>13</v>
      </c>
      <c r="F6" s="16" t="s">
        <v>3</v>
      </c>
      <c r="G6" s="16" t="s">
        <v>5</v>
      </c>
      <c r="H6" s="16" t="s">
        <v>9</v>
      </c>
      <c r="I6" s="8" t="s">
        <v>10</v>
      </c>
      <c r="J6" s="16" t="s">
        <v>6</v>
      </c>
      <c r="K6" s="16" t="s">
        <v>2</v>
      </c>
      <c r="L6" s="16" t="s">
        <v>13</v>
      </c>
      <c r="M6" s="16" t="s">
        <v>3</v>
      </c>
      <c r="N6" s="16" t="s">
        <v>5</v>
      </c>
      <c r="O6" s="16" t="s">
        <v>11</v>
      </c>
      <c r="P6" s="8" t="s">
        <v>10</v>
      </c>
    </row>
    <row r="7" spans="1:16" s="7" customFormat="1" x14ac:dyDescent="0.25">
      <c r="A7" s="18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8">
        <v>9</v>
      </c>
      <c r="J7" s="16">
        <v>10</v>
      </c>
      <c r="K7" s="8">
        <v>11</v>
      </c>
      <c r="L7" s="16">
        <v>12</v>
      </c>
      <c r="M7" s="8">
        <v>13</v>
      </c>
      <c r="N7" s="16">
        <v>14</v>
      </c>
      <c r="O7" s="8">
        <v>15</v>
      </c>
      <c r="P7" s="16">
        <v>16</v>
      </c>
    </row>
    <row r="8" spans="1:16" s="12" customFormat="1" ht="56.25" customHeight="1" x14ac:dyDescent="0.25">
      <c r="A8" s="23">
        <v>1</v>
      </c>
      <c r="B8" s="9" t="s">
        <v>51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s="12" customFormat="1" ht="31.5" x14ac:dyDescent="0.25">
      <c r="A9" s="19" t="s">
        <v>12</v>
      </c>
      <c r="B9" s="9" t="s">
        <v>31</v>
      </c>
      <c r="C9" s="39">
        <v>6</v>
      </c>
      <c r="D9" s="44" t="s">
        <v>54</v>
      </c>
      <c r="E9" s="38">
        <v>0.24</v>
      </c>
      <c r="F9" s="44" t="s">
        <v>29</v>
      </c>
      <c r="G9" s="10" t="s">
        <v>55</v>
      </c>
      <c r="H9" s="1">
        <v>1979</v>
      </c>
      <c r="I9" s="8">
        <f>E9*H9</f>
        <v>474.96</v>
      </c>
      <c r="J9" s="38"/>
      <c r="K9" s="38"/>
      <c r="L9" s="38"/>
      <c r="M9" s="38"/>
      <c r="N9" s="10"/>
      <c r="O9" s="1"/>
      <c r="P9" s="8"/>
    </row>
    <row r="10" spans="1:16" s="12" customFormat="1" ht="30" customHeight="1" x14ac:dyDescent="0.25">
      <c r="A10" s="19" t="s">
        <v>15</v>
      </c>
      <c r="B10" s="9" t="s">
        <v>41</v>
      </c>
      <c r="C10" s="39">
        <v>6</v>
      </c>
      <c r="D10" s="39"/>
      <c r="E10" s="45">
        <v>1.835</v>
      </c>
      <c r="F10" s="44" t="s">
        <v>29</v>
      </c>
      <c r="G10" s="10" t="s">
        <v>42</v>
      </c>
      <c r="H10" s="1">
        <v>1151</v>
      </c>
      <c r="I10" s="8">
        <f>E10*H10</f>
        <v>2112.085</v>
      </c>
      <c r="J10" s="43"/>
      <c r="K10" s="43"/>
      <c r="L10" s="43"/>
      <c r="M10" s="43"/>
      <c r="N10" s="10"/>
      <c r="O10" s="1"/>
      <c r="P10" s="8"/>
    </row>
    <row r="11" spans="1:16" s="12" customFormat="1" ht="30" customHeight="1" x14ac:dyDescent="0.25">
      <c r="A11" s="19" t="s">
        <v>25</v>
      </c>
      <c r="B11" s="9" t="s">
        <v>43</v>
      </c>
      <c r="C11" s="39">
        <v>6</v>
      </c>
      <c r="D11" s="39"/>
      <c r="E11" s="45">
        <v>1.835</v>
      </c>
      <c r="F11" s="45" t="s">
        <v>29</v>
      </c>
      <c r="G11" s="10" t="s">
        <v>44</v>
      </c>
      <c r="H11" s="1">
        <v>784</v>
      </c>
      <c r="I11" s="8">
        <f>E11*H11</f>
        <v>1438.6399999999999</v>
      </c>
      <c r="J11" s="45"/>
      <c r="K11" s="45"/>
      <c r="L11" s="45"/>
      <c r="M11" s="45"/>
      <c r="N11" s="10"/>
      <c r="O11" s="1"/>
      <c r="P11" s="8"/>
    </row>
    <row r="12" spans="1:16" s="12" customFormat="1" ht="30" customHeight="1" x14ac:dyDescent="0.25">
      <c r="A12" s="19" t="s">
        <v>26</v>
      </c>
      <c r="B12" s="9" t="s">
        <v>45</v>
      </c>
      <c r="C12" s="39">
        <v>6</v>
      </c>
      <c r="D12" s="39" t="s">
        <v>46</v>
      </c>
      <c r="E12" s="47">
        <v>5.5049999999999999</v>
      </c>
      <c r="F12" s="44" t="s">
        <v>29</v>
      </c>
      <c r="G12" s="10" t="s">
        <v>47</v>
      </c>
      <c r="H12" s="1">
        <v>413</v>
      </c>
      <c r="I12" s="8">
        <f>E12*H12</f>
        <v>2273.5650000000001</v>
      </c>
      <c r="J12" s="44"/>
      <c r="K12" s="44"/>
      <c r="L12" s="44"/>
      <c r="M12" s="44"/>
      <c r="N12" s="10"/>
      <c r="O12" s="1"/>
      <c r="P12" s="8"/>
    </row>
    <row r="13" spans="1:16" s="12" customFormat="1" ht="31.5" x14ac:dyDescent="0.25">
      <c r="A13" s="19" t="s">
        <v>27</v>
      </c>
      <c r="B13" s="9" t="s">
        <v>16</v>
      </c>
      <c r="C13" s="39"/>
      <c r="D13" s="40"/>
      <c r="E13" s="40"/>
      <c r="F13" s="40"/>
      <c r="G13" s="10" t="s">
        <v>40</v>
      </c>
      <c r="H13" s="1">
        <v>1.1200000000000001</v>
      </c>
      <c r="I13" s="41">
        <f>SUM(I9)*H13</f>
        <v>531.95519999999999</v>
      </c>
      <c r="J13" s="40"/>
      <c r="K13" s="40"/>
      <c r="L13" s="40"/>
      <c r="M13" s="40"/>
      <c r="N13" s="10"/>
      <c r="O13" s="1"/>
      <c r="P13" s="8"/>
    </row>
    <row r="14" spans="1:16" s="12" customFormat="1" ht="31.5" x14ac:dyDescent="0.25">
      <c r="A14" s="19" t="s">
        <v>38</v>
      </c>
      <c r="B14" s="9" t="s">
        <v>16</v>
      </c>
      <c r="C14" s="39"/>
      <c r="D14" s="47"/>
      <c r="E14" s="47"/>
      <c r="F14" s="47"/>
      <c r="G14" s="10" t="s">
        <v>40</v>
      </c>
      <c r="H14" s="1">
        <v>1.28</v>
      </c>
      <c r="I14" s="41">
        <f>SUM(I10:I12)*H14</f>
        <v>7455.0911999999998</v>
      </c>
      <c r="J14" s="47"/>
      <c r="K14" s="47"/>
      <c r="L14" s="47"/>
      <c r="M14" s="47"/>
      <c r="N14" s="10"/>
      <c r="O14" s="1"/>
      <c r="P14" s="8"/>
    </row>
    <row r="15" spans="1:16" s="12" customFormat="1" ht="30" customHeight="1" x14ac:dyDescent="0.25">
      <c r="A15" s="19" t="s">
        <v>28</v>
      </c>
      <c r="B15" s="9" t="s">
        <v>32</v>
      </c>
      <c r="C15" s="39">
        <v>6</v>
      </c>
      <c r="D15" s="39"/>
      <c r="E15" s="45">
        <v>0.1</v>
      </c>
      <c r="F15" s="45" t="s">
        <v>29</v>
      </c>
      <c r="G15" s="10" t="s">
        <v>33</v>
      </c>
      <c r="H15" s="1">
        <v>1428</v>
      </c>
      <c r="I15" s="8">
        <f>E15*H15</f>
        <v>142.80000000000001</v>
      </c>
      <c r="J15" s="45"/>
      <c r="K15" s="45"/>
      <c r="L15" s="45"/>
      <c r="M15" s="45"/>
      <c r="N15" s="10"/>
      <c r="O15" s="1"/>
      <c r="P15" s="8"/>
    </row>
    <row r="16" spans="1:16" ht="52.5" customHeight="1" x14ac:dyDescent="0.25">
      <c r="A16" s="19" t="s">
        <v>30</v>
      </c>
      <c r="B16" s="9" t="s">
        <v>17</v>
      </c>
      <c r="C16" s="15"/>
      <c r="D16" s="15"/>
      <c r="E16" s="45">
        <v>0.24</v>
      </c>
      <c r="F16" s="21" t="s">
        <v>35</v>
      </c>
      <c r="G16" s="45" t="s">
        <v>34</v>
      </c>
      <c r="H16" s="21">
        <v>611</v>
      </c>
      <c r="I16" s="21">
        <f>E16*H16</f>
        <v>146.63999999999999</v>
      </c>
      <c r="J16" s="15"/>
      <c r="K16" s="15"/>
      <c r="L16" s="15"/>
      <c r="M16" s="15"/>
      <c r="N16" s="15"/>
      <c r="O16" s="15"/>
      <c r="P16" s="15"/>
    </row>
    <row r="17" spans="1:16" ht="52.5" customHeight="1" x14ac:dyDescent="0.25">
      <c r="A17" s="19" t="s">
        <v>39</v>
      </c>
      <c r="B17" s="9" t="s">
        <v>17</v>
      </c>
      <c r="C17" s="15"/>
      <c r="D17" s="15"/>
      <c r="E17" s="47">
        <v>1.835</v>
      </c>
      <c r="F17" s="47" t="s">
        <v>35</v>
      </c>
      <c r="G17" s="47" t="s">
        <v>49</v>
      </c>
      <c r="H17" s="47">
        <v>165</v>
      </c>
      <c r="I17" s="47">
        <f>E17*H17</f>
        <v>302.77499999999998</v>
      </c>
      <c r="J17" s="15"/>
      <c r="K17" s="15"/>
      <c r="L17" s="15"/>
      <c r="M17" s="15"/>
      <c r="N17" s="15"/>
      <c r="O17" s="15"/>
      <c r="P17" s="15"/>
    </row>
    <row r="18" spans="1:16" s="12" customFormat="1" ht="55.5" customHeight="1" x14ac:dyDescent="0.25">
      <c r="A18" s="19" t="s">
        <v>48</v>
      </c>
      <c r="B18" s="25" t="s">
        <v>18</v>
      </c>
      <c r="C18" s="26"/>
      <c r="D18" s="26"/>
      <c r="E18" s="26"/>
      <c r="F18" s="26"/>
      <c r="G18" s="26"/>
      <c r="H18" s="26"/>
      <c r="I18" s="27">
        <f>I13+I15+I16+I17+I14</f>
        <v>8579.2613999999994</v>
      </c>
      <c r="J18" s="20"/>
      <c r="K18" s="20"/>
      <c r="L18" s="20"/>
      <c r="M18" s="20"/>
      <c r="N18" s="20"/>
      <c r="O18" s="20"/>
      <c r="P18" s="11"/>
    </row>
    <row r="19" spans="1:16" ht="48.75" customHeight="1" x14ac:dyDescent="0.25">
      <c r="A19" s="19" t="s">
        <v>50</v>
      </c>
      <c r="B19" s="25" t="s">
        <v>19</v>
      </c>
      <c r="C19" s="26"/>
      <c r="D19" s="15"/>
      <c r="E19" s="15"/>
      <c r="F19" s="15"/>
      <c r="G19" s="24"/>
      <c r="H19" s="24"/>
      <c r="I19" s="27">
        <f>I18*1.2</f>
        <v>10295.113679999999</v>
      </c>
      <c r="J19" s="28"/>
      <c r="K19" s="28"/>
      <c r="L19" s="29"/>
      <c r="M19" s="29"/>
      <c r="N19" s="29"/>
      <c r="O19" s="24"/>
      <c r="P19" s="29"/>
    </row>
    <row r="20" spans="1:16" s="13" customFormat="1" ht="54" customHeight="1" x14ac:dyDescent="0.25">
      <c r="A20" s="22">
        <v>2</v>
      </c>
      <c r="B20" s="34" t="s">
        <v>24</v>
      </c>
      <c r="C20" s="31"/>
      <c r="D20" s="31"/>
      <c r="E20" s="31"/>
      <c r="F20" s="31"/>
      <c r="G20" s="31"/>
      <c r="H20" s="24"/>
      <c r="I20" s="27">
        <f>I19*1.049*1.05*1.044*1.042*1.043*1.049*1.047*1.043</f>
        <v>14738.556075857357</v>
      </c>
      <c r="J20" s="29"/>
      <c r="K20" s="29"/>
      <c r="L20" s="29"/>
      <c r="M20" s="29"/>
      <c r="N20" s="29"/>
      <c r="O20" s="29"/>
      <c r="P20" s="29"/>
    </row>
    <row r="21" spans="1:16" s="13" customFormat="1" ht="60" customHeight="1" x14ac:dyDescent="0.25">
      <c r="A21" s="22">
        <v>3</v>
      </c>
      <c r="B21" s="35" t="s">
        <v>20</v>
      </c>
      <c r="C21" s="31"/>
      <c r="D21" s="31"/>
      <c r="E21" s="31"/>
      <c r="F21" s="31"/>
      <c r="G21" s="31"/>
      <c r="H21" s="24"/>
      <c r="I21" s="46">
        <f>SUM(I22:I23)</f>
        <v>8.3760000000000012</v>
      </c>
      <c r="J21" s="29"/>
      <c r="K21" s="29"/>
      <c r="L21" s="29"/>
      <c r="M21" s="29"/>
      <c r="N21" s="29"/>
      <c r="O21" s="29"/>
      <c r="P21" s="29"/>
    </row>
    <row r="22" spans="1:16" s="13" customFormat="1" ht="38.25" customHeight="1" x14ac:dyDescent="0.25">
      <c r="A22" s="19" t="s">
        <v>21</v>
      </c>
      <c r="B22" s="36" t="s">
        <v>36</v>
      </c>
      <c r="C22" s="31"/>
      <c r="D22" s="31"/>
      <c r="E22" s="31"/>
      <c r="F22" s="31"/>
      <c r="G22" s="31"/>
      <c r="H22" s="30"/>
      <c r="I22" s="42">
        <v>5.5110000000000001</v>
      </c>
      <c r="J22" s="29"/>
      <c r="K22" s="29"/>
      <c r="L22" s="29"/>
      <c r="M22" s="29"/>
      <c r="N22" s="29"/>
      <c r="O22" s="29"/>
      <c r="P22" s="29"/>
    </row>
    <row r="23" spans="1:16" s="13" customFormat="1" ht="40.5" customHeight="1" x14ac:dyDescent="0.25">
      <c r="A23" s="19" t="s">
        <v>22</v>
      </c>
      <c r="B23" s="36" t="s">
        <v>37</v>
      </c>
      <c r="C23" s="32"/>
      <c r="D23" s="32"/>
      <c r="E23" s="32"/>
      <c r="F23" s="32"/>
      <c r="G23" s="32"/>
      <c r="H23" s="24"/>
      <c r="I23" s="42">
        <v>2.8650000000000002</v>
      </c>
      <c r="J23" s="29"/>
      <c r="K23" s="29"/>
      <c r="L23" s="29"/>
      <c r="M23" s="29"/>
      <c r="N23" s="29"/>
      <c r="O23" s="29"/>
      <c r="P23" s="29"/>
    </row>
    <row r="24" spans="1:16" s="13" customFormat="1" ht="51.75" customHeight="1" x14ac:dyDescent="0.25">
      <c r="A24" s="22">
        <v>4</v>
      </c>
      <c r="B24" s="37" t="s">
        <v>23</v>
      </c>
      <c r="C24" s="33"/>
      <c r="D24" s="33"/>
      <c r="E24" s="33"/>
      <c r="F24" s="33"/>
      <c r="G24" s="33"/>
      <c r="H24" s="24"/>
      <c r="I24" s="27">
        <f>I20-I21</f>
        <v>14730.180075857357</v>
      </c>
      <c r="J24" s="29"/>
      <c r="K24" s="29"/>
      <c r="L24" s="29"/>
      <c r="M24" s="29"/>
      <c r="N24" s="29"/>
      <c r="O24" s="29"/>
      <c r="P24" s="29"/>
    </row>
    <row r="25" spans="1:16" ht="53.25" customHeight="1" x14ac:dyDescent="0.25">
      <c r="A25" s="50"/>
      <c r="B25" s="51"/>
      <c r="C25" s="51"/>
      <c r="D25" s="51"/>
      <c r="E25" s="51"/>
      <c r="F25" s="51"/>
      <c r="G25" s="51"/>
    </row>
    <row r="26" spans="1:16" x14ac:dyDescent="0.25">
      <c r="A26" s="52"/>
      <c r="B26" s="52"/>
      <c r="C26" s="52"/>
      <c r="D26" s="52"/>
      <c r="E26" s="52"/>
      <c r="F26" s="52"/>
      <c r="G26" s="52"/>
    </row>
    <row r="27" spans="1:16" x14ac:dyDescent="0.25">
      <c r="B27"/>
    </row>
    <row r="31" spans="1:16" x14ac:dyDescent="0.25">
      <c r="B31"/>
    </row>
  </sheetData>
  <mergeCells count="13">
    <mergeCell ref="A1:P1"/>
    <mergeCell ref="A2:P2"/>
    <mergeCell ref="A25:G25"/>
    <mergeCell ref="A26:G26"/>
    <mergeCell ref="G5:I5"/>
    <mergeCell ref="J5:M5"/>
    <mergeCell ref="N5:P5"/>
    <mergeCell ref="A3:P3"/>
    <mergeCell ref="A4:A6"/>
    <mergeCell ref="B4:B6"/>
    <mergeCell ref="C4:I4"/>
    <mergeCell ref="J4:P4"/>
    <mergeCell ref="C5:F5"/>
  </mergeCells>
  <pageMargins left="0.47244094488188981" right="0.55118110236220474" top="0.82677165354330717" bottom="0.55118110236220474" header="0.31496062992125984" footer="0.19685039370078741"/>
  <pageSetup paperSize="8" scale="7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ЛЭП</vt:lpstr>
      <vt:lpstr>ЛЭП!Заголовки_для_печати</vt:lpstr>
      <vt:lpstr>ЛЭП!Область_печати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1</cp:lastModifiedBy>
  <cp:lastPrinted>2019-03-05T02:38:26Z</cp:lastPrinted>
  <dcterms:created xsi:type="dcterms:W3CDTF">2009-07-27T10:10:26Z</dcterms:created>
  <dcterms:modified xsi:type="dcterms:W3CDTF">2022-02-27T11:30:12Z</dcterms:modified>
</cp:coreProperties>
</file>