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" windowWidth="22260" windowHeight="12588"/>
  </bookViews>
  <sheets>
    <sheet name="2" sheetId="5" r:id="rId1"/>
  </sheets>
  <externalReferences>
    <externalReference r:id="rId2"/>
  </externalReferences>
  <definedNames>
    <definedName name="A">#REF!</definedName>
    <definedName name="kvartal">[1]Титульный!$F$13</definedName>
    <definedName name="org">[1]Титульный!$F$20</definedName>
    <definedName name="year">[1]Титульный!$F$12</definedName>
    <definedName name="Z_500C2F4F_1743_499A_A051_20565DBF52B2_.wvu.PrintArea" localSheetId="0" hidden="1">'2'!$A$1:$T$19</definedName>
    <definedName name="бб">#REF!</definedName>
    <definedName name="БД_КЛ">#REF!</definedName>
    <definedName name="в">#REF!</definedName>
    <definedName name="каеогвеглкпаы">#REF!</definedName>
    <definedName name="лождпраптивм">#REF!</definedName>
    <definedName name="Марка">#REF!</definedName>
    <definedName name="Марка_провода">#REF!</definedName>
    <definedName name="_xlnm.Print_Area" localSheetId="0">'2'!$A$1:$T$19</definedName>
    <definedName name="про">#REF!</definedName>
    <definedName name="ро">#REF!</definedName>
    <definedName name="содержание">#REF!</definedName>
    <definedName name="форма">#REF!</definedName>
    <definedName name="яяя">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4" i="5" l="1"/>
  <c r="S73" i="5"/>
  <c r="S72" i="5"/>
  <c r="S71" i="5"/>
  <c r="S70" i="5"/>
  <c r="S69" i="5"/>
  <c r="S68" i="5"/>
  <c r="S67" i="5"/>
  <c r="S66" i="5"/>
  <c r="S65" i="5"/>
  <c r="S64" i="5"/>
  <c r="S63" i="5"/>
  <c r="S62" i="5"/>
  <c r="S61" i="5"/>
  <c r="S60" i="5"/>
  <c r="S59" i="5"/>
  <c r="S58" i="5"/>
  <c r="S57" i="5"/>
  <c r="S56" i="5"/>
  <c r="S55" i="5"/>
  <c r="S54" i="5"/>
  <c r="S53" i="5"/>
  <c r="S52" i="5"/>
  <c r="S51" i="5"/>
  <c r="S50" i="5"/>
  <c r="S49" i="5"/>
  <c r="S48" i="5"/>
  <c r="S26" i="5"/>
  <c r="S25" i="5"/>
  <c r="S24" i="5"/>
  <c r="S23" i="5"/>
  <c r="S22" i="5"/>
  <c r="S20" i="5"/>
  <c r="O20" i="5"/>
  <c r="O22" i="5"/>
  <c r="O26" i="5"/>
  <c r="O48" i="5"/>
  <c r="O52" i="5"/>
  <c r="O53" i="5"/>
  <c r="O54" i="5"/>
  <c r="O73" i="5"/>
  <c r="O74" i="5"/>
  <c r="Q20" i="5"/>
  <c r="Q54" i="5"/>
  <c r="Q53" i="5" s="1"/>
  <c r="Q52" i="5" s="1"/>
  <c r="Q48" i="5" s="1"/>
  <c r="Q22" i="5" s="1"/>
  <c r="Q74" i="5"/>
  <c r="Q73" i="5"/>
  <c r="Q26" i="5" s="1"/>
  <c r="M20" i="5"/>
  <c r="M22" i="5"/>
  <c r="M26" i="5"/>
  <c r="M48" i="5"/>
  <c r="M52" i="5"/>
  <c r="M53" i="5"/>
  <c r="M73" i="5"/>
  <c r="K73" i="5"/>
  <c r="K26" i="5" s="1"/>
  <c r="K53" i="5"/>
  <c r="K52" i="5"/>
  <c r="K48" i="5" s="1"/>
  <c r="K22" i="5" s="1"/>
  <c r="K20" i="5" l="1"/>
  <c r="D54" i="5"/>
  <c r="D53" i="5" s="1"/>
  <c r="D52" i="5" s="1"/>
  <c r="D48" i="5" s="1"/>
  <c r="D22" i="5" s="1"/>
  <c r="D74" i="5"/>
  <c r="D73" i="5"/>
  <c r="D26" i="5"/>
  <c r="I53" i="5"/>
  <c r="I52" i="5"/>
  <c r="I48" i="5"/>
  <c r="I22" i="5" s="1"/>
  <c r="I20" i="5" s="1"/>
  <c r="I26" i="5"/>
  <c r="E53" i="5"/>
  <c r="E52" i="5" s="1"/>
  <c r="E48" i="5" s="1"/>
  <c r="E22" i="5" s="1"/>
  <c r="E20" i="5" s="1"/>
  <c r="E26" i="5"/>
  <c r="D20" i="5" l="1"/>
  <c r="T19" i="5" l="1"/>
</calcChain>
</file>

<file path=xl/sharedStrings.xml><?xml version="1.0" encoding="utf-8"?>
<sst xmlns="http://schemas.openxmlformats.org/spreadsheetml/2006/main" count="255" uniqueCount="133">
  <si>
    <t>Номер группы инвестиционных проектов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</si>
  <si>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</si>
  <si>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</si>
  <si>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</si>
  <si>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</si>
  <si>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</si>
  <si>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</si>
  <si>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</si>
  <si>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</si>
  <si>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</si>
  <si>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</si>
  <si>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</si>
  <si>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</si>
  <si>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</si>
  <si>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</si>
  <si>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</si>
  <si>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</si>
  <si>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</si>
  <si>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</si>
  <si>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</si>
  <si>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</si>
  <si>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</si>
  <si>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</si>
  <si>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Кемеровская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</si>
  <si>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</si>
  <si>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</si>
  <si>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</si>
  <si>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</si>
  <si>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</si>
  <si>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</si>
  <si>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</si>
  <si>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</si>
  <si>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</si>
  <si>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</si>
  <si>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</si>
  <si>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</si>
  <si>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</si>
  <si>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</si>
  <si>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</si>
  <si>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</si>
  <si>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</si>
  <si>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</si>
  <si>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</si>
  <si>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</si>
  <si>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</si>
  <si>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</si>
  <si>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</si>
  <si>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</si>
  <si>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</si>
  <si>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</si>
  <si>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</si>
  <si>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</si>
  <si>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</si>
  <si>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</si>
  <si>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</si>
  <si>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</si>
  <si>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</si>
  <si>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</si>
  <si>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</si>
  <si>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</si>
  <si>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</si>
  <si>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</si>
  <si>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</si>
  <si>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</si>
  <si>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</si>
  <si>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</si>
  <si>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</si>
  <si>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</si>
  <si>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</si>
  <si>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</si>
  <si>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</si>
  <si>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</si>
  <si>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</si>
  <si>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</si>
  <si>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</si>
  <si>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</si>
  <si>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</si>
  <si>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</si>
  <si>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</si>
  <si>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</si>
  <si>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</si>
  <si>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</si>
  <si>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</si>
  <si>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</si>
  <si>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</si>
  <si>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</si>
  <si>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</si>
  <si>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</si>
  <si>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</si>
  <si>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</si>
  <si>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</si>
  <si>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</si>
  <si>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</si>
  <si>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</si>
  <si>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</si>
  <si>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</si>
  <si>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</si>
  <si>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</si>
  <si>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</si>
  <si>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</si>
  <si>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</si>
  <si>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</si>
  <si>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</si>
  <si>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</si>
  <si>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</si>
  <si>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</si>
  <si>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в базисном уровне цен</t>
  </si>
  <si>
    <t>в прогнозных ценах соответствующих лет</t>
  </si>
  <si>
    <t>млн. рублей (без НДС)</t>
  </si>
  <si>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</si>
  <si>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</si>
  <si>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</si>
  <si>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Наименование инвестиционного проекта (группы инвестиционных проектов)</t>
  </si>
  <si>
    <t>Оценка полной стоимости инвестиционного проекта в прогнозных ценах соответствующих лет, млн. рублей (без НДС)</t>
  </si>
  <si>
    <t>в прогнозных ценах</t>
  </si>
  <si>
    <t>в текущих ценах</t>
  </si>
  <si>
    <t xml:space="preserve">в прогнозных ценах </t>
  </si>
  <si>
    <t xml:space="preserve">  Отчет о реализации инвестиционной программы Общества с ограниченной ответственностью  "Электросетьсервис"</t>
  </si>
  <si>
    <t>Утвержденные плановые значения показателей приведены в соответствии с  Постановлением региональной энергетической комиссией Кузбасса от 31.10.2022 № 340 (в редакции Постановления от 16.12.2022 № 973)</t>
  </si>
  <si>
    <t>за год 2024</t>
  </si>
  <si>
    <t>Год раскрытия информации :2025 год</t>
  </si>
  <si>
    <t xml:space="preserve">Фактический объем освоения капитальных вложений на 01.01.2024 года, млн. рублей 
(без НДС) </t>
  </si>
  <si>
    <t>Освоение капитальных вложений 2024 года, млн. рублей (без НДС)</t>
  </si>
  <si>
    <t xml:space="preserve">Остаток освоения капитальных вложений на 01.01.2025 года), млн. рублей 
(без НДС) </t>
  </si>
  <si>
    <t xml:space="preserve">Отклонение от плана освоения капитальных вложений 2024 года  </t>
  </si>
  <si>
    <t>1.6.1</t>
  </si>
  <si>
    <t>Создание системы интеллектуального учета</t>
  </si>
  <si>
    <t>Реконструкция ЛЭП-6 кВ Ф-6-11, Ф-6-25 от  ПС № 34 до гидроузла № 10 в двухцепную ЛЭП-6кВ</t>
  </si>
  <si>
    <t>M_0009</t>
  </si>
  <si>
    <t>M_0003</t>
  </si>
  <si>
    <t xml:space="preserve">Остаток освоения капитальных вложений на 01.01. 2024 года , млн. рублей (без НДС) </t>
  </si>
  <si>
    <t>отклонение в связи с выполнением  инвестиционного проекта за 2024 год в полном объеме вместо плана 1, 2 очередь  на 2024-2025 гг.</t>
  </si>
  <si>
    <t xml:space="preserve">снижение цены по результатам закупочных процедур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</si>
</sst>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</cellStyleXfs>
  <cellXfs count="33">
    <xf numFmtId="0" fontId="0" fillId="0" borderId="0" xfId="0"/>
    <xf numFmtId="165" fontId="3" fillId="0" borderId="2" xfId="2" applyNumberFormat="1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0" fontId="3" fillId="0" borderId="2" xfId="3" applyNumberFormat="1" applyFont="1" applyFill="1" applyBorder="1" applyAlignment="1">
      <alignment horizontal="center" vertical="center"/>
    </xf>
    <xf numFmtId="0" fontId="4" fillId="0" borderId="0" xfId="5" applyFont="1" applyFill="1"/>
    <xf numFmtId="0" fontId="4" fillId="0" borderId="0" xfId="5" applyFont="1" applyFill="1" applyBorder="1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4" fillId="0" borderId="0" xfId="5" applyFont="1" applyFill="1" applyAlignment="1">
      <alignment horizontal="center"/>
    </xf>
    <xf numFmtId="0" fontId="4" fillId="0" borderId="2" xfId="5" applyFont="1" applyFill="1" applyBorder="1" applyAlignment="1">
      <alignment horizontal="center" vertical="center" textRotation="90" wrapText="1"/>
    </xf>
    <xf numFmtId="0" fontId="4" fillId="0" borderId="2" xfId="5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/>
    </xf>
    <xf numFmtId="0" fontId="4" fillId="0" borderId="0" xfId="5" applyFont="1" applyFill="1" applyAlignment="1">
      <alignment horizontal="right"/>
    </xf>
    <xf numFmtId="0" fontId="4" fillId="0" borderId="0" xfId="5" applyFont="1" applyFill="1" applyBorder="1" applyAlignment="1"/>
    <xf numFmtId="0" fontId="4" fillId="0" borderId="0" xfId="5" applyFont="1" applyFill="1" applyAlignment="1">
      <alignment wrapText="1"/>
    </xf>
    <xf numFmtId="0" fontId="4" fillId="0" borderId="0" xfId="5" applyFont="1" applyFill="1" applyBorder="1" applyAlignment="1">
      <alignment horizontal="center"/>
    </xf>
    <xf numFmtId="0" fontId="4" fillId="0" borderId="0" xfId="4" applyFont="1" applyFill="1" applyAlignment="1"/>
    <xf numFmtId="0" fontId="6" fillId="0" borderId="0" xfId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4" fillId="0" borderId="2" xfId="2" applyFont="1" applyFill="1" applyBorder="1"/>
    <xf numFmtId="0" fontId="2" fillId="0" borderId="2" xfId="7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/>
    </xf>
    <xf numFmtId="0" fontId="4" fillId="0" borderId="2" xfId="5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4" fillId="0" borderId="0" xfId="5" applyFont="1" applyFill="1" applyBorder="1" applyAlignment="1">
      <alignment horizontal="center"/>
    </xf>
    <xf numFmtId="0" fontId="4" fillId="0" borderId="0" xfId="5" applyFont="1" applyFill="1" applyAlignment="1">
      <alignment horizontal="center" wrapText="1"/>
    </xf>
    <xf numFmtId="0" fontId="4" fillId="0" borderId="0" xfId="4" applyFont="1" applyFill="1" applyAlignment="1">
      <alignment horizontal="center"/>
    </xf>
    <xf numFmtId="0" fontId="4" fillId="0" borderId="1" xfId="5" applyFont="1" applyFill="1" applyBorder="1" applyAlignment="1">
      <alignment horizontal="center"/>
    </xf>
  </cellXfs>
  <cellStyles count="8">
    <cellStyle name="Обычный" xfId="0" builtinId="0"/>
    <cellStyle name="Обычный 10" xfId="6"/>
    <cellStyle name="Обычный 17 3" xfId="7"/>
    <cellStyle name="Обычный 18 2" xfId="4"/>
    <cellStyle name="Обычный 2 3 2" xfId="2"/>
    <cellStyle name="Обычный 3" xfId="5"/>
    <cellStyle name="Обычный 7 6" xfId="1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\OUT\Desktop\12.%20&#1052;&#1086;&#1085;&#1080;&#1090;&#1086;&#1088;&#1080;&#1085;&#1075;%20&#1103;&#1085;&#1074;&#1072;&#1088;&#1100;-&#1076;&#1077;&#1082;&#1072;&#1073;&#1088;&#1100;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ПО (филиалы)"/>
      <sheetName val="Отчет по ИП"/>
      <sheetName val="modServiceModule"/>
      <sheetName val="modUpdTemplMain"/>
      <sheetName val="modProv"/>
      <sheetName val="modChange"/>
      <sheetName val="AllSheetsInThisWorkbook"/>
      <sheetName val="REESTR_ORG"/>
      <sheetName val="REESTR_FILTERED"/>
      <sheetName val="REESTR_MO"/>
      <sheetName val="modDblClick"/>
      <sheetName val="et_union"/>
      <sheetName val="mod_00"/>
      <sheetName val="TEHSHEET"/>
      <sheetName val="modReestr"/>
      <sheetName val="modInfo"/>
      <sheetName val="modfrmUpdateIsInProgress"/>
      <sheetName val="modfrmReestr"/>
      <sheetName val="modCommandButton"/>
      <sheetName val="modGlobalAddRange"/>
      <sheetName val="modfrmTypeTehConnect"/>
      <sheetName val="mod_01"/>
      <sheetName val="mod_02"/>
      <sheetName val="mod_03"/>
      <sheetName val="mod_04"/>
      <sheetName val="Отчет по РП"/>
      <sheetName val="Комментарии"/>
      <sheetName val="Проверка"/>
    </sheetNames>
    <sheetDataSet>
      <sheetData sheetId="0"/>
      <sheetData sheetId="1"/>
      <sheetData sheetId="2"/>
      <sheetData sheetId="3"/>
      <sheetData sheetId="4">
        <row r="12">
          <cell r="F12">
            <v>2017</v>
          </cell>
        </row>
        <row r="13">
          <cell r="F13" t="str">
            <v>за 12 месяцев</v>
          </cell>
        </row>
        <row r="20">
          <cell r="F20" t="str">
            <v>ООО «Кузбасская энергосетевая компания»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:AG74"/>
  <sheetViews>
    <sheetView tabSelected="1" zoomScale="60" zoomScaleNormal="60" zoomScaleSheetLayoutView="70" workbookViewId="0">
      <selection activeCell="A7" sqref="A7:T7"/>
    </sheetView>
  </sheetViews>
  <sheetFormatPr defaultColWidth="9.109375" defaultRowHeight="15.6" x14ac:dyDescent="0.3"/>
  <cols>
    <col min="1" max="1" width="11.33203125" style="5" customWidth="1"/>
    <col min="2" max="2" width="42.5546875" style="5" bestFit="1" customWidth="1"/>
    <col min="3" max="3" width="13.88671875" style="5" customWidth="1"/>
    <col min="4" max="4" width="24.88671875" style="5" customWidth="1"/>
    <col min="5" max="5" width="20.6640625" style="5" customWidth="1"/>
    <col min="6" max="7" width="11.109375" style="5" customWidth="1"/>
    <col min="8" max="15" width="11.5546875" style="5" customWidth="1"/>
    <col min="16" max="17" width="13.6640625" style="5" customWidth="1"/>
    <col min="18" max="18" width="9.109375" style="5" customWidth="1"/>
    <col min="19" max="19" width="10.6640625" style="5" customWidth="1"/>
    <col min="20" max="20" width="39.77734375" style="5" customWidth="1"/>
    <col min="21" max="21" width="15.109375" style="5" customWidth="1"/>
    <col min="22" max="22" width="14.88671875" style="5" customWidth="1"/>
    <col min="23" max="23" width="11.6640625" style="5" customWidth="1"/>
    <col min="24" max="24" width="12.88671875" style="5" customWidth="1"/>
    <col min="25" max="25" width="13.44140625" style="5" customWidth="1"/>
    <col min="26" max="26" width="10" style="5" customWidth="1"/>
    <col min="27" max="30" width="9.109375" style="5"/>
    <col min="31" max="31" width="18.5546875" style="5" customWidth="1"/>
    <col min="32" max="66" width="9.109375" style="5"/>
    <col min="67" max="67" width="19.88671875" style="5" customWidth="1"/>
    <col min="68" max="16384" width="9.109375" style="5"/>
  </cols>
  <sheetData>
    <row r="4" spans="1:33" s="6" customFormat="1" x14ac:dyDescent="0.3">
      <c r="A4" s="29" t="s">
        <v>109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3" s="6" customFormat="1" x14ac:dyDescent="0.3">
      <c r="A5" s="30" t="s">
        <v>119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1:33" s="6" customFormat="1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3" s="6" customFormat="1" x14ac:dyDescent="0.3">
      <c r="A7" s="30" t="s">
        <v>117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</row>
    <row r="8" spans="1:33" x14ac:dyDescent="0.3">
      <c r="A8" s="28" t="s">
        <v>110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3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3" x14ac:dyDescent="0.3">
      <c r="A10" s="31" t="s">
        <v>120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3" x14ac:dyDescent="0.3">
      <c r="AF11" s="13"/>
    </row>
    <row r="12" spans="1:33" x14ac:dyDescent="0.3">
      <c r="A12" s="28" t="s">
        <v>118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</row>
    <row r="13" spans="1:33" x14ac:dyDescent="0.3">
      <c r="A13" s="28" t="s">
        <v>111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3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13"/>
    </row>
    <row r="15" spans="1:33" ht="15.75" customHeight="1" x14ac:dyDescent="0.3">
      <c r="A15" s="27" t="s">
        <v>0</v>
      </c>
      <c r="B15" s="27" t="s">
        <v>112</v>
      </c>
      <c r="C15" s="27" t="s">
        <v>1</v>
      </c>
      <c r="D15" s="27" t="s">
        <v>105</v>
      </c>
      <c r="E15" s="27" t="s">
        <v>113</v>
      </c>
      <c r="F15" s="27" t="s">
        <v>121</v>
      </c>
      <c r="G15" s="27"/>
      <c r="H15" s="27" t="s">
        <v>130</v>
      </c>
      <c r="I15" s="27"/>
      <c r="J15" s="27" t="s">
        <v>122</v>
      </c>
      <c r="K15" s="27"/>
      <c r="L15" s="27"/>
      <c r="M15" s="27"/>
      <c r="N15" s="27" t="s">
        <v>123</v>
      </c>
      <c r="O15" s="27"/>
      <c r="P15" s="27" t="s">
        <v>124</v>
      </c>
      <c r="Q15" s="27"/>
      <c r="R15" s="27"/>
      <c r="S15" s="27"/>
      <c r="T15" s="27" t="s">
        <v>2</v>
      </c>
      <c r="U15" s="9"/>
    </row>
    <row r="16" spans="1:33" ht="59.25" customHeight="1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</row>
    <row r="17" spans="1:20" ht="49.5" customHeight="1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 t="s">
        <v>4</v>
      </c>
      <c r="K17" s="27"/>
      <c r="L17" s="27" t="s">
        <v>5</v>
      </c>
      <c r="M17" s="27"/>
      <c r="N17" s="27"/>
      <c r="O17" s="27"/>
      <c r="P17" s="27" t="s">
        <v>108</v>
      </c>
      <c r="Q17" s="27"/>
      <c r="R17" s="27" t="s">
        <v>3</v>
      </c>
      <c r="S17" s="27"/>
      <c r="T17" s="27"/>
    </row>
    <row r="18" spans="1:20" ht="129" customHeight="1" x14ac:dyDescent="0.3">
      <c r="A18" s="27"/>
      <c r="B18" s="27"/>
      <c r="C18" s="27"/>
      <c r="D18" s="27"/>
      <c r="E18" s="27"/>
      <c r="F18" s="10" t="s">
        <v>106</v>
      </c>
      <c r="G18" s="10" t="s">
        <v>107</v>
      </c>
      <c r="H18" s="10" t="s">
        <v>106</v>
      </c>
      <c r="I18" s="10" t="s">
        <v>107</v>
      </c>
      <c r="J18" s="10" t="s">
        <v>106</v>
      </c>
      <c r="K18" s="10" t="s">
        <v>114</v>
      </c>
      <c r="L18" s="10" t="s">
        <v>106</v>
      </c>
      <c r="M18" s="10" t="s">
        <v>115</v>
      </c>
      <c r="N18" s="10" t="s">
        <v>106</v>
      </c>
      <c r="O18" s="10" t="s">
        <v>107</v>
      </c>
      <c r="P18" s="10" t="s">
        <v>106</v>
      </c>
      <c r="Q18" s="10" t="s">
        <v>114</v>
      </c>
      <c r="R18" s="10" t="s">
        <v>106</v>
      </c>
      <c r="S18" s="10" t="s">
        <v>116</v>
      </c>
      <c r="T18" s="27"/>
    </row>
    <row r="19" spans="1:20" x14ac:dyDescent="0.3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  <c r="I19" s="11">
        <v>9</v>
      </c>
      <c r="J19" s="11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1">
        <v>16</v>
      </c>
      <c r="Q19" s="11">
        <v>17</v>
      </c>
      <c r="R19" s="11">
        <v>18</v>
      </c>
      <c r="S19" s="11">
        <v>19</v>
      </c>
      <c r="T19" s="11">
        <f>S19+1</f>
        <v>20</v>
      </c>
    </row>
    <row r="20" spans="1:20" ht="68.400000000000006" customHeight="1" x14ac:dyDescent="0.3">
      <c r="A20" s="19" t="s">
        <v>6</v>
      </c>
      <c r="B20" s="20" t="s">
        <v>7</v>
      </c>
      <c r="C20" s="21" t="s">
        <v>8</v>
      </c>
      <c r="D20" s="12">
        <f>D22+D26</f>
        <v>29.44916666666667</v>
      </c>
      <c r="E20" s="12">
        <f>E22+E26</f>
        <v>10.462</v>
      </c>
      <c r="F20" s="1">
        <v>0</v>
      </c>
      <c r="G20" s="1">
        <v>0</v>
      </c>
      <c r="H20" s="1">
        <v>0</v>
      </c>
      <c r="I20" s="12">
        <f>I22+I26</f>
        <v>10.462</v>
      </c>
      <c r="J20" s="1">
        <v>0</v>
      </c>
      <c r="K20" s="12">
        <f>K22+K26</f>
        <v>6.6310000000000002</v>
      </c>
      <c r="L20" s="1">
        <v>0</v>
      </c>
      <c r="M20" s="3">
        <f>M22+M26</f>
        <v>8.9130000000000003</v>
      </c>
      <c r="N20" s="1">
        <v>0</v>
      </c>
      <c r="O20" s="1">
        <f>O22+O26</f>
        <v>1.5490000000000008</v>
      </c>
      <c r="P20" s="3">
        <v>0</v>
      </c>
      <c r="Q20" s="3">
        <f>Q22+Q26</f>
        <v>2.282</v>
      </c>
      <c r="R20" s="3">
        <v>0</v>
      </c>
      <c r="S20" s="4">
        <f>(Q20*100%)/K20</f>
        <v>0.34414115518021415</v>
      </c>
      <c r="T20" s="24" t="s">
        <v>131</v>
      </c>
    </row>
    <row r="21" spans="1:20" hidden="1" x14ac:dyDescent="0.3">
      <c r="A21" s="19" t="s">
        <v>9</v>
      </c>
      <c r="B21" s="20" t="s">
        <v>10</v>
      </c>
      <c r="C21" s="21" t="s">
        <v>8</v>
      </c>
      <c r="D21" s="12">
        <v>0</v>
      </c>
      <c r="E21" s="12">
        <v>0</v>
      </c>
      <c r="F21" s="1">
        <v>0</v>
      </c>
      <c r="G21" s="1">
        <v>0</v>
      </c>
      <c r="H21" s="1">
        <v>0</v>
      </c>
      <c r="I21" s="12">
        <v>0</v>
      </c>
      <c r="J21" s="1">
        <v>0</v>
      </c>
      <c r="K21" s="12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4">
        <v>0</v>
      </c>
      <c r="T21" s="25" t="s">
        <v>11</v>
      </c>
    </row>
    <row r="22" spans="1:20" ht="71.400000000000006" customHeight="1" x14ac:dyDescent="0.3">
      <c r="A22" s="19" t="s">
        <v>12</v>
      </c>
      <c r="B22" s="20" t="s">
        <v>13</v>
      </c>
      <c r="C22" s="21" t="s">
        <v>8</v>
      </c>
      <c r="D22" s="12">
        <f>D48</f>
        <v>12.282500000000001</v>
      </c>
      <c r="E22" s="12">
        <f>E48</f>
        <v>6.98</v>
      </c>
      <c r="F22" s="1">
        <v>0</v>
      </c>
      <c r="G22" s="1">
        <v>0</v>
      </c>
      <c r="H22" s="1">
        <v>0</v>
      </c>
      <c r="I22" s="12">
        <f>I48</f>
        <v>6.98</v>
      </c>
      <c r="J22" s="1">
        <v>0</v>
      </c>
      <c r="K22" s="12">
        <f>K48</f>
        <v>4.593</v>
      </c>
      <c r="L22" s="1">
        <v>0</v>
      </c>
      <c r="M22" s="1">
        <f>M48</f>
        <v>6.8819999999999997</v>
      </c>
      <c r="N22" s="1">
        <v>0</v>
      </c>
      <c r="O22" s="1">
        <f>O48</f>
        <v>9.8000000000000753E-2</v>
      </c>
      <c r="P22" s="1">
        <v>0</v>
      </c>
      <c r="Q22" s="1">
        <f>Q48</f>
        <v>2.2889999999999997</v>
      </c>
      <c r="R22" s="1">
        <v>0</v>
      </c>
      <c r="S22" s="4">
        <f t="shared" ref="S22:S26" si="0">(Q22*100%)/K22</f>
        <v>0.49836708033964722</v>
      </c>
      <c r="T22" s="24" t="s">
        <v>131</v>
      </c>
    </row>
    <row r="23" spans="1:20" ht="62.4" hidden="1" x14ac:dyDescent="0.3">
      <c r="A23" s="19" t="s">
        <v>14</v>
      </c>
      <c r="B23" s="20" t="s">
        <v>15</v>
      </c>
      <c r="C23" s="21" t="s">
        <v>8</v>
      </c>
      <c r="D23" s="12">
        <v>0</v>
      </c>
      <c r="E23" s="12">
        <v>0</v>
      </c>
      <c r="F23" s="1">
        <v>0</v>
      </c>
      <c r="G23" s="1">
        <v>0</v>
      </c>
      <c r="H23" s="1">
        <v>0</v>
      </c>
      <c r="I23" s="12">
        <v>0</v>
      </c>
      <c r="J23" s="1">
        <v>0</v>
      </c>
      <c r="K23" s="12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4" t="e">
        <f t="shared" si="0"/>
        <v>#DIV/0!</v>
      </c>
      <c r="T23" s="25" t="s">
        <v>11</v>
      </c>
    </row>
    <row r="24" spans="1:20" ht="31.2" hidden="1" x14ac:dyDescent="0.3">
      <c r="A24" s="19" t="s">
        <v>16</v>
      </c>
      <c r="B24" s="20" t="s">
        <v>17</v>
      </c>
      <c r="C24" s="21" t="s">
        <v>8</v>
      </c>
      <c r="D24" s="12">
        <v>0</v>
      </c>
      <c r="E24" s="12">
        <v>0</v>
      </c>
      <c r="F24" s="1">
        <v>0</v>
      </c>
      <c r="G24" s="1">
        <v>0</v>
      </c>
      <c r="H24" s="1">
        <v>0</v>
      </c>
      <c r="I24" s="12">
        <v>0</v>
      </c>
      <c r="J24" s="1">
        <v>0</v>
      </c>
      <c r="K24" s="12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4" t="e">
        <f t="shared" si="0"/>
        <v>#DIV/0!</v>
      </c>
      <c r="T24" s="25" t="s">
        <v>11</v>
      </c>
    </row>
    <row r="25" spans="1:20" ht="46.8" hidden="1" x14ac:dyDescent="0.3">
      <c r="A25" s="19" t="s">
        <v>18</v>
      </c>
      <c r="B25" s="20" t="s">
        <v>19</v>
      </c>
      <c r="C25" s="21" t="s">
        <v>8</v>
      </c>
      <c r="D25" s="12">
        <v>0</v>
      </c>
      <c r="E25" s="12">
        <v>0</v>
      </c>
      <c r="F25" s="1">
        <v>0</v>
      </c>
      <c r="G25" s="1">
        <v>0</v>
      </c>
      <c r="H25" s="1">
        <v>0</v>
      </c>
      <c r="I25" s="12">
        <v>0</v>
      </c>
      <c r="J25" s="1">
        <v>0</v>
      </c>
      <c r="K25" s="12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4" t="e">
        <f t="shared" si="0"/>
        <v>#DIV/0!</v>
      </c>
      <c r="T25" s="25" t="s">
        <v>11</v>
      </c>
    </row>
    <row r="26" spans="1:20" ht="37.200000000000003" customHeight="1" x14ac:dyDescent="0.3">
      <c r="A26" s="19" t="s">
        <v>20</v>
      </c>
      <c r="B26" s="20" t="s">
        <v>21</v>
      </c>
      <c r="C26" s="21" t="s">
        <v>8</v>
      </c>
      <c r="D26" s="12">
        <f>D73</f>
        <v>17.166666666666668</v>
      </c>
      <c r="E26" s="12">
        <f>E73</f>
        <v>3.4820000000000002</v>
      </c>
      <c r="F26" s="1">
        <v>0</v>
      </c>
      <c r="G26" s="1">
        <v>0</v>
      </c>
      <c r="H26" s="1">
        <v>0</v>
      </c>
      <c r="I26" s="12">
        <f>I73</f>
        <v>3.4820000000000002</v>
      </c>
      <c r="J26" s="1">
        <v>0</v>
      </c>
      <c r="K26" s="12">
        <f>K73</f>
        <v>2.0379999999999998</v>
      </c>
      <c r="L26" s="1">
        <v>0</v>
      </c>
      <c r="M26" s="1">
        <f>M73</f>
        <v>2.0310000000000001</v>
      </c>
      <c r="N26" s="1">
        <v>0</v>
      </c>
      <c r="O26" s="1">
        <f>O73</f>
        <v>1.4510000000000001</v>
      </c>
      <c r="P26" s="1">
        <v>0</v>
      </c>
      <c r="Q26" s="1">
        <f>Q73</f>
        <v>-6.9999999999996732E-3</v>
      </c>
      <c r="R26" s="1">
        <v>0</v>
      </c>
      <c r="S26" s="4">
        <f t="shared" si="0"/>
        <v>-3.4347399411185837E-3</v>
      </c>
      <c r="T26" s="25" t="s">
        <v>132</v>
      </c>
    </row>
    <row r="27" spans="1:20" x14ac:dyDescent="0.3">
      <c r="A27" s="19" t="s">
        <v>22</v>
      </c>
      <c r="B27" s="20" t="s">
        <v>23</v>
      </c>
      <c r="C27" s="21" t="s">
        <v>8</v>
      </c>
      <c r="D27" s="23"/>
      <c r="E27" s="12"/>
      <c r="F27" s="1"/>
      <c r="G27" s="1"/>
      <c r="H27" s="1"/>
      <c r="I27" s="12"/>
      <c r="J27" s="1"/>
      <c r="K27" s="12"/>
      <c r="L27" s="1"/>
      <c r="M27" s="2"/>
      <c r="N27" s="1"/>
      <c r="O27" s="1"/>
      <c r="P27" s="1"/>
      <c r="Q27" s="1"/>
      <c r="R27" s="1"/>
      <c r="S27" s="4"/>
      <c r="T27" s="26"/>
    </row>
    <row r="28" spans="1:20" ht="31.2" hidden="1" x14ac:dyDescent="0.3">
      <c r="A28" s="19" t="s">
        <v>24</v>
      </c>
      <c r="B28" s="20" t="s">
        <v>25</v>
      </c>
      <c r="C28" s="21" t="s">
        <v>8</v>
      </c>
      <c r="D28" s="12">
        <v>0</v>
      </c>
      <c r="E28" s="12">
        <v>0</v>
      </c>
      <c r="F28" s="1">
        <v>0</v>
      </c>
      <c r="G28" s="1">
        <v>0</v>
      </c>
      <c r="H28" s="1">
        <v>0</v>
      </c>
      <c r="I28" s="12">
        <v>0</v>
      </c>
      <c r="J28" s="1">
        <v>0</v>
      </c>
      <c r="K28" s="12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4">
        <v>0</v>
      </c>
      <c r="T28" s="26" t="s">
        <v>11</v>
      </c>
    </row>
    <row r="29" spans="1:20" ht="46.8" hidden="1" x14ac:dyDescent="0.3">
      <c r="A29" s="19" t="s">
        <v>26</v>
      </c>
      <c r="B29" s="20" t="s">
        <v>27</v>
      </c>
      <c r="C29" s="21" t="s">
        <v>8</v>
      </c>
      <c r="D29" s="12">
        <v>0</v>
      </c>
      <c r="E29" s="12">
        <v>0</v>
      </c>
      <c r="F29" s="1">
        <v>0</v>
      </c>
      <c r="G29" s="1">
        <v>0</v>
      </c>
      <c r="H29" s="1">
        <v>0</v>
      </c>
      <c r="I29" s="12">
        <v>0</v>
      </c>
      <c r="J29" s="1">
        <v>0</v>
      </c>
      <c r="K29" s="12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4">
        <v>0</v>
      </c>
      <c r="T29" s="26" t="s">
        <v>11</v>
      </c>
    </row>
    <row r="30" spans="1:20" ht="62.4" hidden="1" x14ac:dyDescent="0.3">
      <c r="A30" s="19" t="s">
        <v>28</v>
      </c>
      <c r="B30" s="20" t="s">
        <v>29</v>
      </c>
      <c r="C30" s="21" t="s">
        <v>8</v>
      </c>
      <c r="D30" s="12">
        <v>0</v>
      </c>
      <c r="E30" s="12">
        <v>0</v>
      </c>
      <c r="F30" s="1">
        <v>0</v>
      </c>
      <c r="G30" s="1">
        <v>0</v>
      </c>
      <c r="H30" s="1">
        <v>0</v>
      </c>
      <c r="I30" s="12">
        <v>0</v>
      </c>
      <c r="J30" s="1">
        <v>0</v>
      </c>
      <c r="K30" s="12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4">
        <v>0</v>
      </c>
      <c r="T30" s="26" t="s">
        <v>11</v>
      </c>
    </row>
    <row r="31" spans="1:20" ht="62.4" hidden="1" x14ac:dyDescent="0.3">
      <c r="A31" s="19" t="s">
        <v>30</v>
      </c>
      <c r="B31" s="20" t="s">
        <v>31</v>
      </c>
      <c r="C31" s="21" t="s">
        <v>8</v>
      </c>
      <c r="D31" s="12">
        <v>0</v>
      </c>
      <c r="E31" s="12">
        <v>0</v>
      </c>
      <c r="F31" s="1">
        <v>0</v>
      </c>
      <c r="G31" s="1">
        <v>0</v>
      </c>
      <c r="H31" s="1">
        <v>0</v>
      </c>
      <c r="I31" s="12">
        <v>0</v>
      </c>
      <c r="J31" s="1">
        <v>0</v>
      </c>
      <c r="K31" s="12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4">
        <v>0</v>
      </c>
      <c r="T31" s="26" t="s">
        <v>11</v>
      </c>
    </row>
    <row r="32" spans="1:20" ht="62.4" hidden="1" x14ac:dyDescent="0.3">
      <c r="A32" s="19" t="s">
        <v>32</v>
      </c>
      <c r="B32" s="20" t="s">
        <v>33</v>
      </c>
      <c r="C32" s="21" t="s">
        <v>8</v>
      </c>
      <c r="D32" s="12">
        <v>0</v>
      </c>
      <c r="E32" s="12">
        <v>0</v>
      </c>
      <c r="F32" s="1">
        <v>0</v>
      </c>
      <c r="G32" s="1">
        <v>0</v>
      </c>
      <c r="H32" s="1">
        <v>0</v>
      </c>
      <c r="I32" s="12">
        <v>0</v>
      </c>
      <c r="J32" s="1">
        <v>0</v>
      </c>
      <c r="K32" s="12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4">
        <v>0</v>
      </c>
      <c r="T32" s="26" t="s">
        <v>11</v>
      </c>
    </row>
    <row r="33" spans="1:20" ht="46.8" hidden="1" x14ac:dyDescent="0.3">
      <c r="A33" s="19" t="s">
        <v>34</v>
      </c>
      <c r="B33" s="20" t="s">
        <v>35</v>
      </c>
      <c r="C33" s="21" t="s">
        <v>8</v>
      </c>
      <c r="D33" s="12">
        <v>0</v>
      </c>
      <c r="E33" s="12">
        <v>0</v>
      </c>
      <c r="F33" s="1">
        <v>0</v>
      </c>
      <c r="G33" s="1">
        <v>0</v>
      </c>
      <c r="H33" s="1">
        <v>0</v>
      </c>
      <c r="I33" s="12">
        <v>0</v>
      </c>
      <c r="J33" s="1">
        <v>0</v>
      </c>
      <c r="K33" s="12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4">
        <v>0</v>
      </c>
      <c r="T33" s="26" t="s">
        <v>11</v>
      </c>
    </row>
    <row r="34" spans="1:20" ht="78" hidden="1" x14ac:dyDescent="0.3">
      <c r="A34" s="19" t="s">
        <v>36</v>
      </c>
      <c r="B34" s="20" t="s">
        <v>37</v>
      </c>
      <c r="C34" s="21" t="s">
        <v>8</v>
      </c>
      <c r="D34" s="12">
        <v>0</v>
      </c>
      <c r="E34" s="12">
        <v>0</v>
      </c>
      <c r="F34" s="1">
        <v>0</v>
      </c>
      <c r="G34" s="1">
        <v>0</v>
      </c>
      <c r="H34" s="1">
        <v>0</v>
      </c>
      <c r="I34" s="12">
        <v>0</v>
      </c>
      <c r="J34" s="1">
        <v>0</v>
      </c>
      <c r="K34" s="12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4">
        <v>0</v>
      </c>
      <c r="T34" s="26" t="s">
        <v>11</v>
      </c>
    </row>
    <row r="35" spans="1:20" ht="46.8" hidden="1" x14ac:dyDescent="0.3">
      <c r="A35" s="19" t="s">
        <v>38</v>
      </c>
      <c r="B35" s="20" t="s">
        <v>39</v>
      </c>
      <c r="C35" s="21" t="s">
        <v>8</v>
      </c>
      <c r="D35" s="12">
        <v>0</v>
      </c>
      <c r="E35" s="12">
        <v>0</v>
      </c>
      <c r="F35" s="1">
        <v>0</v>
      </c>
      <c r="G35" s="1">
        <v>0</v>
      </c>
      <c r="H35" s="1">
        <v>0</v>
      </c>
      <c r="I35" s="12">
        <v>0</v>
      </c>
      <c r="J35" s="1">
        <v>0</v>
      </c>
      <c r="K35" s="12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4">
        <v>0</v>
      </c>
      <c r="T35" s="26" t="s">
        <v>11</v>
      </c>
    </row>
    <row r="36" spans="1:20" ht="46.8" hidden="1" x14ac:dyDescent="0.3">
      <c r="A36" s="19" t="s">
        <v>40</v>
      </c>
      <c r="B36" s="20" t="s">
        <v>41</v>
      </c>
      <c r="C36" s="21" t="s">
        <v>8</v>
      </c>
      <c r="D36" s="12">
        <v>0</v>
      </c>
      <c r="E36" s="12">
        <v>0</v>
      </c>
      <c r="F36" s="1">
        <v>0</v>
      </c>
      <c r="G36" s="1">
        <v>0</v>
      </c>
      <c r="H36" s="1">
        <v>0</v>
      </c>
      <c r="I36" s="12">
        <v>0</v>
      </c>
      <c r="J36" s="1">
        <v>0</v>
      </c>
      <c r="K36" s="12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4">
        <v>0</v>
      </c>
      <c r="T36" s="26" t="s">
        <v>11</v>
      </c>
    </row>
    <row r="37" spans="1:20" ht="46.8" hidden="1" x14ac:dyDescent="0.3">
      <c r="A37" s="19" t="s">
        <v>42</v>
      </c>
      <c r="B37" s="20" t="s">
        <v>43</v>
      </c>
      <c r="C37" s="21" t="s">
        <v>8</v>
      </c>
      <c r="D37" s="12">
        <v>0</v>
      </c>
      <c r="E37" s="12">
        <v>0</v>
      </c>
      <c r="F37" s="1">
        <v>0</v>
      </c>
      <c r="G37" s="1">
        <v>0</v>
      </c>
      <c r="H37" s="1">
        <v>0</v>
      </c>
      <c r="I37" s="12">
        <v>0</v>
      </c>
      <c r="J37" s="1">
        <v>0</v>
      </c>
      <c r="K37" s="12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4">
        <v>0</v>
      </c>
      <c r="T37" s="26" t="s">
        <v>11</v>
      </c>
    </row>
    <row r="38" spans="1:20" ht="124.8" hidden="1" x14ac:dyDescent="0.3">
      <c r="A38" s="19" t="s">
        <v>42</v>
      </c>
      <c r="B38" s="20" t="s">
        <v>44</v>
      </c>
      <c r="C38" s="21" t="s">
        <v>8</v>
      </c>
      <c r="D38" s="12">
        <v>0</v>
      </c>
      <c r="E38" s="12">
        <v>0</v>
      </c>
      <c r="F38" s="1">
        <v>0</v>
      </c>
      <c r="G38" s="1">
        <v>0</v>
      </c>
      <c r="H38" s="1">
        <v>0</v>
      </c>
      <c r="I38" s="12">
        <v>0</v>
      </c>
      <c r="J38" s="1">
        <v>0</v>
      </c>
      <c r="K38" s="12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4">
        <v>0</v>
      </c>
      <c r="T38" s="26" t="s">
        <v>11</v>
      </c>
    </row>
    <row r="39" spans="1:20" ht="109.2" hidden="1" x14ac:dyDescent="0.3">
      <c r="A39" s="19" t="s">
        <v>42</v>
      </c>
      <c r="B39" s="20" t="s">
        <v>45</v>
      </c>
      <c r="C39" s="21" t="s">
        <v>8</v>
      </c>
      <c r="D39" s="12">
        <v>0</v>
      </c>
      <c r="E39" s="12">
        <v>0</v>
      </c>
      <c r="F39" s="1">
        <v>0</v>
      </c>
      <c r="G39" s="1">
        <v>0</v>
      </c>
      <c r="H39" s="1">
        <v>0</v>
      </c>
      <c r="I39" s="12">
        <v>0</v>
      </c>
      <c r="J39" s="1">
        <v>0</v>
      </c>
      <c r="K39" s="12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4">
        <v>0</v>
      </c>
      <c r="T39" s="26" t="s">
        <v>11</v>
      </c>
    </row>
    <row r="40" spans="1:20" ht="109.2" hidden="1" x14ac:dyDescent="0.3">
      <c r="A40" s="19" t="s">
        <v>42</v>
      </c>
      <c r="B40" s="20" t="s">
        <v>46</v>
      </c>
      <c r="C40" s="21" t="s">
        <v>8</v>
      </c>
      <c r="D40" s="12">
        <v>0</v>
      </c>
      <c r="E40" s="12">
        <v>0</v>
      </c>
      <c r="F40" s="1">
        <v>0</v>
      </c>
      <c r="G40" s="1">
        <v>0</v>
      </c>
      <c r="H40" s="1">
        <v>0</v>
      </c>
      <c r="I40" s="12">
        <v>0</v>
      </c>
      <c r="J40" s="1">
        <v>0</v>
      </c>
      <c r="K40" s="12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4">
        <v>0</v>
      </c>
      <c r="T40" s="26" t="s">
        <v>11</v>
      </c>
    </row>
    <row r="41" spans="1:20" ht="46.8" hidden="1" x14ac:dyDescent="0.3">
      <c r="A41" s="19" t="s">
        <v>47</v>
      </c>
      <c r="B41" s="20" t="s">
        <v>43</v>
      </c>
      <c r="C41" s="21" t="s">
        <v>8</v>
      </c>
      <c r="D41" s="12">
        <v>0</v>
      </c>
      <c r="E41" s="12">
        <v>0</v>
      </c>
      <c r="F41" s="1">
        <v>0</v>
      </c>
      <c r="G41" s="1">
        <v>0</v>
      </c>
      <c r="H41" s="1">
        <v>0</v>
      </c>
      <c r="I41" s="12">
        <v>0</v>
      </c>
      <c r="J41" s="1">
        <v>0</v>
      </c>
      <c r="K41" s="12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4">
        <v>0</v>
      </c>
      <c r="T41" s="26" t="s">
        <v>11</v>
      </c>
    </row>
    <row r="42" spans="1:20" ht="124.8" hidden="1" x14ac:dyDescent="0.3">
      <c r="A42" s="19" t="s">
        <v>47</v>
      </c>
      <c r="B42" s="20" t="s">
        <v>44</v>
      </c>
      <c r="C42" s="21" t="s">
        <v>8</v>
      </c>
      <c r="D42" s="12">
        <v>0</v>
      </c>
      <c r="E42" s="12">
        <v>0</v>
      </c>
      <c r="F42" s="1">
        <v>0</v>
      </c>
      <c r="G42" s="1">
        <v>0</v>
      </c>
      <c r="H42" s="1">
        <v>0</v>
      </c>
      <c r="I42" s="12">
        <v>0</v>
      </c>
      <c r="J42" s="1">
        <v>0</v>
      </c>
      <c r="K42" s="12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4">
        <v>0</v>
      </c>
      <c r="T42" s="26" t="s">
        <v>11</v>
      </c>
    </row>
    <row r="43" spans="1:20" ht="109.2" hidden="1" x14ac:dyDescent="0.3">
      <c r="A43" s="19" t="s">
        <v>47</v>
      </c>
      <c r="B43" s="20" t="s">
        <v>45</v>
      </c>
      <c r="C43" s="21" t="s">
        <v>8</v>
      </c>
      <c r="D43" s="12">
        <v>0</v>
      </c>
      <c r="E43" s="12">
        <v>0</v>
      </c>
      <c r="F43" s="1">
        <v>0</v>
      </c>
      <c r="G43" s="1">
        <v>0</v>
      </c>
      <c r="H43" s="1">
        <v>0</v>
      </c>
      <c r="I43" s="12">
        <v>0</v>
      </c>
      <c r="J43" s="1">
        <v>0</v>
      </c>
      <c r="K43" s="12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4">
        <v>0</v>
      </c>
      <c r="T43" s="26" t="s">
        <v>11</v>
      </c>
    </row>
    <row r="44" spans="1:20" ht="109.2" hidden="1" x14ac:dyDescent="0.3">
      <c r="A44" s="19" t="s">
        <v>47</v>
      </c>
      <c r="B44" s="20" t="s">
        <v>48</v>
      </c>
      <c r="C44" s="21" t="s">
        <v>8</v>
      </c>
      <c r="D44" s="12">
        <v>0</v>
      </c>
      <c r="E44" s="12">
        <v>0</v>
      </c>
      <c r="F44" s="1">
        <v>0</v>
      </c>
      <c r="G44" s="1">
        <v>0</v>
      </c>
      <c r="H44" s="1">
        <v>0</v>
      </c>
      <c r="I44" s="12">
        <v>0</v>
      </c>
      <c r="J44" s="1">
        <v>0</v>
      </c>
      <c r="K44" s="12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4">
        <v>0</v>
      </c>
      <c r="T44" s="26" t="s">
        <v>11</v>
      </c>
    </row>
    <row r="45" spans="1:20" ht="93.6" hidden="1" x14ac:dyDescent="0.3">
      <c r="A45" s="19" t="s">
        <v>49</v>
      </c>
      <c r="B45" s="20" t="s">
        <v>50</v>
      </c>
      <c r="C45" s="21" t="s">
        <v>8</v>
      </c>
      <c r="D45" s="12">
        <v>0</v>
      </c>
      <c r="E45" s="12">
        <v>0</v>
      </c>
      <c r="F45" s="1">
        <v>0</v>
      </c>
      <c r="G45" s="1">
        <v>0</v>
      </c>
      <c r="H45" s="1">
        <v>0</v>
      </c>
      <c r="I45" s="12">
        <v>0</v>
      </c>
      <c r="J45" s="1">
        <v>0</v>
      </c>
      <c r="K45" s="12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4">
        <v>0</v>
      </c>
      <c r="T45" s="26" t="s">
        <v>11</v>
      </c>
    </row>
    <row r="46" spans="1:20" ht="78" hidden="1" x14ac:dyDescent="0.3">
      <c r="A46" s="19" t="s">
        <v>51</v>
      </c>
      <c r="B46" s="20" t="s">
        <v>52</v>
      </c>
      <c r="C46" s="21" t="s">
        <v>8</v>
      </c>
      <c r="D46" s="12">
        <v>0</v>
      </c>
      <c r="E46" s="12">
        <v>0</v>
      </c>
      <c r="F46" s="1">
        <v>0</v>
      </c>
      <c r="G46" s="1">
        <v>0</v>
      </c>
      <c r="H46" s="1">
        <v>0</v>
      </c>
      <c r="I46" s="12">
        <v>0</v>
      </c>
      <c r="J46" s="1">
        <v>0</v>
      </c>
      <c r="K46" s="12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4">
        <v>0</v>
      </c>
      <c r="T46" s="26" t="s">
        <v>11</v>
      </c>
    </row>
    <row r="47" spans="1:20" ht="78" hidden="1" x14ac:dyDescent="0.3">
      <c r="A47" s="19" t="s">
        <v>53</v>
      </c>
      <c r="B47" s="20" t="s">
        <v>54</v>
      </c>
      <c r="C47" s="21" t="s">
        <v>8</v>
      </c>
      <c r="D47" s="12">
        <v>0</v>
      </c>
      <c r="E47" s="12">
        <v>0</v>
      </c>
      <c r="F47" s="1">
        <v>0</v>
      </c>
      <c r="G47" s="1">
        <v>0</v>
      </c>
      <c r="H47" s="1">
        <v>0</v>
      </c>
      <c r="I47" s="12">
        <v>0</v>
      </c>
      <c r="J47" s="1">
        <v>0</v>
      </c>
      <c r="K47" s="12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4">
        <v>0</v>
      </c>
      <c r="T47" s="26" t="s">
        <v>11</v>
      </c>
    </row>
    <row r="48" spans="1:20" ht="68.400000000000006" customHeight="1" x14ac:dyDescent="0.3">
      <c r="A48" s="19" t="s">
        <v>55</v>
      </c>
      <c r="B48" s="20" t="s">
        <v>56</v>
      </c>
      <c r="C48" s="21" t="s">
        <v>8</v>
      </c>
      <c r="D48" s="12">
        <f>D52</f>
        <v>12.282500000000001</v>
      </c>
      <c r="E48" s="12">
        <f>E52</f>
        <v>6.98</v>
      </c>
      <c r="F48" s="1">
        <v>0</v>
      </c>
      <c r="G48" s="1">
        <v>0</v>
      </c>
      <c r="H48" s="1">
        <v>0</v>
      </c>
      <c r="I48" s="12">
        <f>I52</f>
        <v>6.98</v>
      </c>
      <c r="J48" s="1">
        <v>0</v>
      </c>
      <c r="K48" s="12">
        <f>K52</f>
        <v>4.593</v>
      </c>
      <c r="L48" s="1">
        <v>0</v>
      </c>
      <c r="M48" s="3">
        <f>M52</f>
        <v>6.8819999999999997</v>
      </c>
      <c r="N48" s="1">
        <v>0</v>
      </c>
      <c r="O48" s="1">
        <f>O52</f>
        <v>9.8000000000000753E-2</v>
      </c>
      <c r="P48" s="3">
        <v>0</v>
      </c>
      <c r="Q48" s="3">
        <f>Q52</f>
        <v>2.2889999999999997</v>
      </c>
      <c r="R48" s="3">
        <v>0</v>
      </c>
      <c r="S48" s="4">
        <f t="shared" ref="S48:S74" si="1">(Q48*100%)/K48</f>
        <v>0.49836708033964722</v>
      </c>
      <c r="T48" s="24" t="s">
        <v>131</v>
      </c>
    </row>
    <row r="49" spans="1:20" ht="78" hidden="1" x14ac:dyDescent="0.3">
      <c r="A49" s="19" t="s">
        <v>57</v>
      </c>
      <c r="B49" s="20" t="s">
        <v>58</v>
      </c>
      <c r="C49" s="21" t="s">
        <v>8</v>
      </c>
      <c r="D49" s="12">
        <v>0</v>
      </c>
      <c r="E49" s="12">
        <v>0</v>
      </c>
      <c r="F49" s="1">
        <v>0</v>
      </c>
      <c r="G49" s="1">
        <v>0</v>
      </c>
      <c r="H49" s="1">
        <v>0</v>
      </c>
      <c r="I49" s="12">
        <v>0</v>
      </c>
      <c r="J49" s="1">
        <v>0</v>
      </c>
      <c r="K49" s="12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4" t="e">
        <f t="shared" si="1"/>
        <v>#DIV/0!</v>
      </c>
      <c r="T49" s="24" t="s">
        <v>131</v>
      </c>
    </row>
    <row r="50" spans="1:20" ht="55.2" hidden="1" x14ac:dyDescent="0.3">
      <c r="A50" s="19" t="s">
        <v>59</v>
      </c>
      <c r="B50" s="20" t="s">
        <v>60</v>
      </c>
      <c r="C50" s="21" t="s">
        <v>8</v>
      </c>
      <c r="D50" s="12">
        <v>0</v>
      </c>
      <c r="E50" s="12">
        <v>0</v>
      </c>
      <c r="F50" s="1">
        <v>0</v>
      </c>
      <c r="G50" s="1">
        <v>0</v>
      </c>
      <c r="H50" s="1">
        <v>0</v>
      </c>
      <c r="I50" s="12">
        <v>0</v>
      </c>
      <c r="J50" s="1">
        <v>0</v>
      </c>
      <c r="K50" s="12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4" t="e">
        <f t="shared" si="1"/>
        <v>#DIV/0!</v>
      </c>
      <c r="T50" s="24" t="s">
        <v>131</v>
      </c>
    </row>
    <row r="51" spans="1:20" ht="62.4" hidden="1" x14ac:dyDescent="0.3">
      <c r="A51" s="19" t="s">
        <v>61</v>
      </c>
      <c r="B51" s="20" t="s">
        <v>62</v>
      </c>
      <c r="C51" s="21" t="s">
        <v>8</v>
      </c>
      <c r="D51" s="12">
        <v>0</v>
      </c>
      <c r="E51" s="12">
        <v>0</v>
      </c>
      <c r="F51" s="1">
        <v>0</v>
      </c>
      <c r="G51" s="1">
        <v>0</v>
      </c>
      <c r="H51" s="1">
        <v>0</v>
      </c>
      <c r="I51" s="12">
        <v>0</v>
      </c>
      <c r="J51" s="1">
        <v>0</v>
      </c>
      <c r="K51" s="12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4" t="e">
        <f t="shared" si="1"/>
        <v>#DIV/0!</v>
      </c>
      <c r="T51" s="24" t="s">
        <v>131</v>
      </c>
    </row>
    <row r="52" spans="1:20" ht="70.8" customHeight="1" x14ac:dyDescent="0.3">
      <c r="A52" s="19" t="s">
        <v>63</v>
      </c>
      <c r="B52" s="20" t="s">
        <v>64</v>
      </c>
      <c r="C52" s="21" t="s">
        <v>8</v>
      </c>
      <c r="D52" s="12">
        <f>D53</f>
        <v>12.282500000000001</v>
      </c>
      <c r="E52" s="12">
        <f>E53</f>
        <v>6.98</v>
      </c>
      <c r="F52" s="1">
        <v>0</v>
      </c>
      <c r="G52" s="1">
        <v>0</v>
      </c>
      <c r="H52" s="1">
        <v>0</v>
      </c>
      <c r="I52" s="12">
        <f>I53</f>
        <v>6.98</v>
      </c>
      <c r="J52" s="1">
        <v>0</v>
      </c>
      <c r="K52" s="12">
        <f>K53</f>
        <v>4.593</v>
      </c>
      <c r="L52" s="1">
        <v>0</v>
      </c>
      <c r="M52" s="1">
        <f>M53</f>
        <v>6.8819999999999997</v>
      </c>
      <c r="N52" s="1">
        <v>0</v>
      </c>
      <c r="O52" s="1">
        <f>O53</f>
        <v>9.8000000000000753E-2</v>
      </c>
      <c r="P52" s="1">
        <v>0</v>
      </c>
      <c r="Q52" s="1">
        <f>Q53</f>
        <v>2.2889999999999997</v>
      </c>
      <c r="R52" s="1">
        <v>0</v>
      </c>
      <c r="S52" s="4">
        <f t="shared" si="1"/>
        <v>0.49836708033964722</v>
      </c>
      <c r="T52" s="24" t="s">
        <v>131</v>
      </c>
    </row>
    <row r="53" spans="1:20" ht="65.400000000000006" customHeight="1" x14ac:dyDescent="0.3">
      <c r="A53" s="19" t="s">
        <v>65</v>
      </c>
      <c r="B53" s="20" t="s">
        <v>66</v>
      </c>
      <c r="C53" s="21" t="s">
        <v>8</v>
      </c>
      <c r="D53" s="12">
        <f>D54</f>
        <v>12.282500000000001</v>
      </c>
      <c r="E53" s="12">
        <f>E54</f>
        <v>6.98</v>
      </c>
      <c r="F53" s="1">
        <v>0</v>
      </c>
      <c r="G53" s="1">
        <v>0</v>
      </c>
      <c r="H53" s="1">
        <v>0</v>
      </c>
      <c r="I53" s="12">
        <f>I54</f>
        <v>6.98</v>
      </c>
      <c r="J53" s="1">
        <v>0</v>
      </c>
      <c r="K53" s="12">
        <f>K54</f>
        <v>4.593</v>
      </c>
      <c r="L53" s="1">
        <v>0</v>
      </c>
      <c r="M53" s="3">
        <f>M54</f>
        <v>6.8819999999999997</v>
      </c>
      <c r="N53" s="1">
        <v>0</v>
      </c>
      <c r="O53" s="1">
        <f>O54</f>
        <v>9.8000000000000753E-2</v>
      </c>
      <c r="P53" s="3">
        <v>0</v>
      </c>
      <c r="Q53" s="1">
        <f>Q54</f>
        <v>2.2889999999999997</v>
      </c>
      <c r="R53" s="3">
        <v>0</v>
      </c>
      <c r="S53" s="4">
        <f t="shared" si="1"/>
        <v>0.49836708033964722</v>
      </c>
      <c r="T53" s="24" t="s">
        <v>131</v>
      </c>
    </row>
    <row r="54" spans="1:20" ht="66.599999999999994" customHeight="1" x14ac:dyDescent="0.3">
      <c r="A54" s="19" t="s">
        <v>65</v>
      </c>
      <c r="B54" s="22" t="s">
        <v>127</v>
      </c>
      <c r="C54" s="21" t="s">
        <v>129</v>
      </c>
      <c r="D54" s="12">
        <f>14.739/1.2</f>
        <v>12.282500000000001</v>
      </c>
      <c r="E54" s="12">
        <v>6.98</v>
      </c>
      <c r="F54" s="1">
        <v>0</v>
      </c>
      <c r="G54" s="1">
        <v>0</v>
      </c>
      <c r="H54" s="1">
        <v>0</v>
      </c>
      <c r="I54" s="12">
        <v>6.98</v>
      </c>
      <c r="J54" s="1">
        <v>0</v>
      </c>
      <c r="K54" s="12">
        <v>4.593</v>
      </c>
      <c r="L54" s="1">
        <v>0</v>
      </c>
      <c r="M54" s="2">
        <v>6.8819999999999997</v>
      </c>
      <c r="N54" s="1">
        <v>0</v>
      </c>
      <c r="O54" s="1">
        <f>E54-M54</f>
        <v>9.8000000000000753E-2</v>
      </c>
      <c r="P54" s="2">
        <v>0</v>
      </c>
      <c r="Q54" s="1">
        <f>M54-K54</f>
        <v>2.2889999999999997</v>
      </c>
      <c r="R54" s="1">
        <v>0</v>
      </c>
      <c r="S54" s="4">
        <f t="shared" si="1"/>
        <v>0.49836708033964722</v>
      </c>
      <c r="T54" s="24" t="s">
        <v>131</v>
      </c>
    </row>
    <row r="55" spans="1:20" ht="46.8" hidden="1" x14ac:dyDescent="0.3">
      <c r="A55" s="19" t="s">
        <v>67</v>
      </c>
      <c r="B55" s="20" t="s">
        <v>68</v>
      </c>
      <c r="C55" s="21" t="s">
        <v>8</v>
      </c>
      <c r="D55" s="12">
        <v>0</v>
      </c>
      <c r="E55" s="12">
        <v>0</v>
      </c>
      <c r="F55" s="1">
        <v>0</v>
      </c>
      <c r="G55" s="1">
        <v>0</v>
      </c>
      <c r="H55" s="1">
        <v>0</v>
      </c>
      <c r="I55" s="12">
        <v>0</v>
      </c>
      <c r="J55" s="1">
        <v>0</v>
      </c>
      <c r="K55" s="12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4" t="e">
        <f t="shared" si="1"/>
        <v>#DIV/0!</v>
      </c>
      <c r="T55" s="26" t="s">
        <v>11</v>
      </c>
    </row>
    <row r="56" spans="1:20" ht="46.8" hidden="1" x14ac:dyDescent="0.3">
      <c r="A56" s="19" t="s">
        <v>69</v>
      </c>
      <c r="B56" s="20" t="s">
        <v>70</v>
      </c>
      <c r="C56" s="21" t="s">
        <v>8</v>
      </c>
      <c r="D56" s="12">
        <v>0</v>
      </c>
      <c r="E56" s="12">
        <v>0</v>
      </c>
      <c r="F56" s="1">
        <v>0</v>
      </c>
      <c r="G56" s="1">
        <v>0</v>
      </c>
      <c r="H56" s="1">
        <v>0</v>
      </c>
      <c r="I56" s="12">
        <v>0</v>
      </c>
      <c r="J56" s="1">
        <v>0</v>
      </c>
      <c r="K56" s="12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4" t="e">
        <f t="shared" si="1"/>
        <v>#DIV/0!</v>
      </c>
      <c r="T56" s="26" t="s">
        <v>11</v>
      </c>
    </row>
    <row r="57" spans="1:20" ht="46.8" hidden="1" x14ac:dyDescent="0.3">
      <c r="A57" s="19" t="s">
        <v>71</v>
      </c>
      <c r="B57" s="20" t="s">
        <v>72</v>
      </c>
      <c r="C57" s="21" t="s">
        <v>8</v>
      </c>
      <c r="D57" s="12">
        <v>0</v>
      </c>
      <c r="E57" s="12">
        <v>0</v>
      </c>
      <c r="F57" s="1">
        <v>0</v>
      </c>
      <c r="G57" s="1">
        <v>0</v>
      </c>
      <c r="H57" s="1">
        <v>0</v>
      </c>
      <c r="I57" s="12">
        <v>0</v>
      </c>
      <c r="J57" s="1">
        <v>0</v>
      </c>
      <c r="K57" s="12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4" t="e">
        <f t="shared" si="1"/>
        <v>#DIV/0!</v>
      </c>
      <c r="T57" s="26" t="s">
        <v>11</v>
      </c>
    </row>
    <row r="58" spans="1:20" ht="46.8" hidden="1" x14ac:dyDescent="0.3">
      <c r="A58" s="19" t="s">
        <v>73</v>
      </c>
      <c r="B58" s="20" t="s">
        <v>74</v>
      </c>
      <c r="C58" s="21" t="s">
        <v>8</v>
      </c>
      <c r="D58" s="12">
        <v>0</v>
      </c>
      <c r="E58" s="12">
        <v>0</v>
      </c>
      <c r="F58" s="1">
        <v>0</v>
      </c>
      <c r="G58" s="1">
        <v>0</v>
      </c>
      <c r="H58" s="1">
        <v>0</v>
      </c>
      <c r="I58" s="12">
        <v>0</v>
      </c>
      <c r="J58" s="1">
        <v>0</v>
      </c>
      <c r="K58" s="12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4" t="e">
        <f t="shared" si="1"/>
        <v>#DIV/0!</v>
      </c>
      <c r="T58" s="26" t="s">
        <v>11</v>
      </c>
    </row>
    <row r="59" spans="1:20" ht="31.2" hidden="1" x14ac:dyDescent="0.3">
      <c r="A59" s="19" t="s">
        <v>75</v>
      </c>
      <c r="B59" s="20" t="s">
        <v>76</v>
      </c>
      <c r="C59" s="21" t="s">
        <v>8</v>
      </c>
      <c r="D59" s="12">
        <v>0</v>
      </c>
      <c r="E59" s="12">
        <v>0</v>
      </c>
      <c r="F59" s="1">
        <v>0</v>
      </c>
      <c r="G59" s="1">
        <v>0</v>
      </c>
      <c r="H59" s="1">
        <v>0</v>
      </c>
      <c r="I59" s="12">
        <v>0</v>
      </c>
      <c r="J59" s="1">
        <v>0</v>
      </c>
      <c r="K59" s="12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4" t="e">
        <f t="shared" si="1"/>
        <v>#DIV/0!</v>
      </c>
      <c r="T59" s="26" t="s">
        <v>11</v>
      </c>
    </row>
    <row r="60" spans="1:20" ht="46.8" hidden="1" x14ac:dyDescent="0.3">
      <c r="A60" s="19" t="s">
        <v>77</v>
      </c>
      <c r="B60" s="20" t="s">
        <v>78</v>
      </c>
      <c r="C60" s="21" t="s">
        <v>8</v>
      </c>
      <c r="D60" s="12">
        <v>0</v>
      </c>
      <c r="E60" s="12">
        <v>0</v>
      </c>
      <c r="F60" s="1">
        <v>0</v>
      </c>
      <c r="G60" s="1">
        <v>0</v>
      </c>
      <c r="H60" s="1">
        <v>0</v>
      </c>
      <c r="I60" s="12">
        <v>0</v>
      </c>
      <c r="J60" s="1">
        <v>0</v>
      </c>
      <c r="K60" s="12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4" t="e">
        <f t="shared" si="1"/>
        <v>#DIV/0!</v>
      </c>
      <c r="T60" s="26" t="s">
        <v>11</v>
      </c>
    </row>
    <row r="61" spans="1:20" ht="62.4" hidden="1" x14ac:dyDescent="0.3">
      <c r="A61" s="19" t="s">
        <v>79</v>
      </c>
      <c r="B61" s="20" t="s">
        <v>80</v>
      </c>
      <c r="C61" s="21" t="s">
        <v>8</v>
      </c>
      <c r="D61" s="12">
        <v>0</v>
      </c>
      <c r="E61" s="12">
        <v>0</v>
      </c>
      <c r="F61" s="1">
        <v>0</v>
      </c>
      <c r="G61" s="1">
        <v>0</v>
      </c>
      <c r="H61" s="1">
        <v>0</v>
      </c>
      <c r="I61" s="12">
        <v>0</v>
      </c>
      <c r="J61" s="1">
        <v>0</v>
      </c>
      <c r="K61" s="12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4" t="e">
        <f t="shared" si="1"/>
        <v>#DIV/0!</v>
      </c>
      <c r="T61" s="26" t="s">
        <v>11</v>
      </c>
    </row>
    <row r="62" spans="1:20" ht="62.4" hidden="1" x14ac:dyDescent="0.3">
      <c r="A62" s="19" t="s">
        <v>81</v>
      </c>
      <c r="B62" s="20" t="s">
        <v>82</v>
      </c>
      <c r="C62" s="21" t="s">
        <v>8</v>
      </c>
      <c r="D62" s="12">
        <v>0</v>
      </c>
      <c r="E62" s="12">
        <v>0</v>
      </c>
      <c r="F62" s="1">
        <v>0</v>
      </c>
      <c r="G62" s="1">
        <v>0</v>
      </c>
      <c r="H62" s="1">
        <v>0</v>
      </c>
      <c r="I62" s="12">
        <v>0</v>
      </c>
      <c r="J62" s="1">
        <v>0</v>
      </c>
      <c r="K62" s="12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4" t="e">
        <f t="shared" si="1"/>
        <v>#DIV/0!</v>
      </c>
      <c r="T62" s="26" t="s">
        <v>11</v>
      </c>
    </row>
    <row r="63" spans="1:20" ht="46.8" hidden="1" x14ac:dyDescent="0.3">
      <c r="A63" s="19" t="s">
        <v>83</v>
      </c>
      <c r="B63" s="20" t="s">
        <v>84</v>
      </c>
      <c r="C63" s="21" t="s">
        <v>8</v>
      </c>
      <c r="D63" s="12">
        <v>0</v>
      </c>
      <c r="E63" s="12">
        <v>0</v>
      </c>
      <c r="F63" s="1">
        <v>0</v>
      </c>
      <c r="G63" s="1">
        <v>0</v>
      </c>
      <c r="H63" s="1">
        <v>0</v>
      </c>
      <c r="I63" s="12">
        <v>0</v>
      </c>
      <c r="J63" s="1">
        <v>0</v>
      </c>
      <c r="K63" s="12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4" t="e">
        <f t="shared" si="1"/>
        <v>#DIV/0!</v>
      </c>
      <c r="T63" s="26" t="s">
        <v>11</v>
      </c>
    </row>
    <row r="64" spans="1:20" ht="62.4" hidden="1" x14ac:dyDescent="0.3">
      <c r="A64" s="19" t="s">
        <v>85</v>
      </c>
      <c r="B64" s="20" t="s">
        <v>86</v>
      </c>
      <c r="C64" s="21" t="s">
        <v>8</v>
      </c>
      <c r="D64" s="12">
        <v>0</v>
      </c>
      <c r="E64" s="12">
        <v>0</v>
      </c>
      <c r="F64" s="1">
        <v>0</v>
      </c>
      <c r="G64" s="1">
        <v>0</v>
      </c>
      <c r="H64" s="1">
        <v>0</v>
      </c>
      <c r="I64" s="12">
        <v>0</v>
      </c>
      <c r="J64" s="1">
        <v>0</v>
      </c>
      <c r="K64" s="12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4" t="e">
        <f t="shared" si="1"/>
        <v>#DIV/0!</v>
      </c>
      <c r="T64" s="26" t="s">
        <v>11</v>
      </c>
    </row>
    <row r="65" spans="1:20" ht="62.4" hidden="1" x14ac:dyDescent="0.3">
      <c r="A65" s="19" t="s">
        <v>87</v>
      </c>
      <c r="B65" s="20" t="s">
        <v>88</v>
      </c>
      <c r="C65" s="21" t="s">
        <v>8</v>
      </c>
      <c r="D65" s="12">
        <v>0</v>
      </c>
      <c r="E65" s="12">
        <v>0</v>
      </c>
      <c r="F65" s="1">
        <v>0</v>
      </c>
      <c r="G65" s="1">
        <v>0</v>
      </c>
      <c r="H65" s="1">
        <v>0</v>
      </c>
      <c r="I65" s="12">
        <v>0</v>
      </c>
      <c r="J65" s="1">
        <v>0</v>
      </c>
      <c r="K65" s="12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4" t="e">
        <f t="shared" si="1"/>
        <v>#DIV/0!</v>
      </c>
      <c r="T65" s="26" t="s">
        <v>11</v>
      </c>
    </row>
    <row r="66" spans="1:20" ht="31.2" hidden="1" x14ac:dyDescent="0.3">
      <c r="A66" s="19" t="s">
        <v>89</v>
      </c>
      <c r="B66" s="20" t="s">
        <v>90</v>
      </c>
      <c r="C66" s="21" t="s">
        <v>8</v>
      </c>
      <c r="D66" s="12">
        <v>0</v>
      </c>
      <c r="E66" s="12">
        <v>0</v>
      </c>
      <c r="F66" s="1">
        <v>0</v>
      </c>
      <c r="G66" s="1">
        <v>0</v>
      </c>
      <c r="H66" s="1">
        <v>0</v>
      </c>
      <c r="I66" s="12">
        <v>0</v>
      </c>
      <c r="J66" s="1">
        <v>0</v>
      </c>
      <c r="K66" s="12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4" t="e">
        <f t="shared" si="1"/>
        <v>#DIV/0!</v>
      </c>
      <c r="T66" s="26" t="s">
        <v>11</v>
      </c>
    </row>
    <row r="67" spans="1:20" ht="46.8" hidden="1" x14ac:dyDescent="0.3">
      <c r="A67" s="19" t="s">
        <v>91</v>
      </c>
      <c r="B67" s="20" t="s">
        <v>92</v>
      </c>
      <c r="C67" s="21" t="s">
        <v>8</v>
      </c>
      <c r="D67" s="12">
        <v>0</v>
      </c>
      <c r="E67" s="12">
        <v>0</v>
      </c>
      <c r="F67" s="1">
        <v>0</v>
      </c>
      <c r="G67" s="1">
        <v>0</v>
      </c>
      <c r="H67" s="1">
        <v>0</v>
      </c>
      <c r="I67" s="12">
        <v>0</v>
      </c>
      <c r="J67" s="1">
        <v>0</v>
      </c>
      <c r="K67" s="12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4" t="e">
        <f t="shared" si="1"/>
        <v>#DIV/0!</v>
      </c>
      <c r="T67" s="26" t="s">
        <v>11</v>
      </c>
    </row>
    <row r="68" spans="1:20" ht="62.4" hidden="1" x14ac:dyDescent="0.3">
      <c r="A68" s="19" t="s">
        <v>93</v>
      </c>
      <c r="B68" s="20" t="s">
        <v>94</v>
      </c>
      <c r="C68" s="21" t="s">
        <v>8</v>
      </c>
      <c r="D68" s="12">
        <v>0</v>
      </c>
      <c r="E68" s="12">
        <v>0</v>
      </c>
      <c r="F68" s="1">
        <v>0</v>
      </c>
      <c r="G68" s="1">
        <v>0</v>
      </c>
      <c r="H68" s="1">
        <v>0</v>
      </c>
      <c r="I68" s="12">
        <v>0</v>
      </c>
      <c r="J68" s="1">
        <v>0</v>
      </c>
      <c r="K68" s="12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4" t="e">
        <f t="shared" si="1"/>
        <v>#DIV/0!</v>
      </c>
      <c r="T68" s="26" t="s">
        <v>11</v>
      </c>
    </row>
    <row r="69" spans="1:20" ht="62.4" hidden="1" x14ac:dyDescent="0.3">
      <c r="A69" s="19" t="s">
        <v>95</v>
      </c>
      <c r="B69" s="20" t="s">
        <v>96</v>
      </c>
      <c r="C69" s="21" t="s">
        <v>8</v>
      </c>
      <c r="D69" s="12">
        <v>0</v>
      </c>
      <c r="E69" s="12">
        <v>0</v>
      </c>
      <c r="F69" s="1">
        <v>0</v>
      </c>
      <c r="G69" s="1">
        <v>0</v>
      </c>
      <c r="H69" s="1">
        <v>0</v>
      </c>
      <c r="I69" s="12">
        <v>0</v>
      </c>
      <c r="J69" s="1">
        <v>0</v>
      </c>
      <c r="K69" s="12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4" t="e">
        <f t="shared" si="1"/>
        <v>#DIV/0!</v>
      </c>
      <c r="T69" s="26" t="s">
        <v>11</v>
      </c>
    </row>
    <row r="70" spans="1:20" ht="62.4" hidden="1" x14ac:dyDescent="0.3">
      <c r="A70" s="19" t="s">
        <v>97</v>
      </c>
      <c r="B70" s="20" t="s">
        <v>98</v>
      </c>
      <c r="C70" s="21" t="s">
        <v>8</v>
      </c>
      <c r="D70" s="12">
        <v>0</v>
      </c>
      <c r="E70" s="12">
        <v>0</v>
      </c>
      <c r="F70" s="1">
        <v>0</v>
      </c>
      <c r="G70" s="1">
        <v>0</v>
      </c>
      <c r="H70" s="1">
        <v>0</v>
      </c>
      <c r="I70" s="12">
        <v>0</v>
      </c>
      <c r="J70" s="1">
        <v>0</v>
      </c>
      <c r="K70" s="12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4" t="e">
        <f t="shared" si="1"/>
        <v>#DIV/0!</v>
      </c>
      <c r="T70" s="26" t="s">
        <v>11</v>
      </c>
    </row>
    <row r="71" spans="1:20" ht="46.8" hidden="1" x14ac:dyDescent="0.3">
      <c r="A71" s="19" t="s">
        <v>99</v>
      </c>
      <c r="B71" s="20" t="s">
        <v>100</v>
      </c>
      <c r="C71" s="21" t="s">
        <v>8</v>
      </c>
      <c r="D71" s="12">
        <v>0</v>
      </c>
      <c r="E71" s="12">
        <v>0</v>
      </c>
      <c r="F71" s="1">
        <v>0</v>
      </c>
      <c r="G71" s="1">
        <v>0</v>
      </c>
      <c r="H71" s="1">
        <v>0</v>
      </c>
      <c r="I71" s="12">
        <v>0</v>
      </c>
      <c r="J71" s="1">
        <v>0</v>
      </c>
      <c r="K71" s="12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4" t="e">
        <f t="shared" si="1"/>
        <v>#DIV/0!</v>
      </c>
      <c r="T71" s="26" t="s">
        <v>11</v>
      </c>
    </row>
    <row r="72" spans="1:20" ht="46.8" hidden="1" x14ac:dyDescent="0.3">
      <c r="A72" s="19" t="s">
        <v>101</v>
      </c>
      <c r="B72" s="20" t="s">
        <v>102</v>
      </c>
      <c r="C72" s="21" t="s">
        <v>8</v>
      </c>
      <c r="D72" s="12">
        <v>0</v>
      </c>
      <c r="E72" s="12">
        <v>0</v>
      </c>
      <c r="F72" s="1">
        <v>0</v>
      </c>
      <c r="G72" s="1">
        <v>0</v>
      </c>
      <c r="H72" s="1">
        <v>0</v>
      </c>
      <c r="I72" s="12">
        <v>0</v>
      </c>
      <c r="J72" s="1">
        <v>0</v>
      </c>
      <c r="K72" s="12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4" t="e">
        <f t="shared" si="1"/>
        <v>#DIV/0!</v>
      </c>
      <c r="T72" s="26" t="s">
        <v>11</v>
      </c>
    </row>
    <row r="73" spans="1:20" ht="32.4" customHeight="1" x14ac:dyDescent="0.3">
      <c r="A73" s="19" t="s">
        <v>103</v>
      </c>
      <c r="B73" s="20" t="s">
        <v>104</v>
      </c>
      <c r="C73" s="21" t="s">
        <v>8</v>
      </c>
      <c r="D73" s="12">
        <f>D74</f>
        <v>17.166666666666668</v>
      </c>
      <c r="E73" s="12">
        <v>3.4820000000000002</v>
      </c>
      <c r="F73" s="1">
        <v>0</v>
      </c>
      <c r="G73" s="1">
        <v>0</v>
      </c>
      <c r="H73" s="1">
        <v>0</v>
      </c>
      <c r="I73" s="12">
        <v>3.4820000000000002</v>
      </c>
      <c r="J73" s="1">
        <v>0</v>
      </c>
      <c r="K73" s="12">
        <f>K74</f>
        <v>2.0379999999999998</v>
      </c>
      <c r="L73" s="1">
        <v>0</v>
      </c>
      <c r="M73" s="1">
        <f>M74</f>
        <v>2.0310000000000001</v>
      </c>
      <c r="N73" s="1">
        <v>0</v>
      </c>
      <c r="O73" s="1">
        <f>O74</f>
        <v>1.4510000000000001</v>
      </c>
      <c r="P73" s="1">
        <v>0</v>
      </c>
      <c r="Q73" s="1">
        <f>Q74</f>
        <v>-6.9999999999996732E-3</v>
      </c>
      <c r="R73" s="1">
        <v>0</v>
      </c>
      <c r="S73" s="4">
        <f t="shared" si="1"/>
        <v>-3.4347399411185837E-3</v>
      </c>
      <c r="T73" s="25" t="s">
        <v>132</v>
      </c>
    </row>
    <row r="74" spans="1:20" ht="35.4" customHeight="1" x14ac:dyDescent="0.3">
      <c r="A74" s="19" t="s">
        <v>125</v>
      </c>
      <c r="B74" s="20" t="s">
        <v>126</v>
      </c>
      <c r="C74" s="21" t="s">
        <v>128</v>
      </c>
      <c r="D74" s="12">
        <f>20.6/1.2</f>
        <v>17.166666666666668</v>
      </c>
      <c r="E74" s="12">
        <v>3.4820000000000002</v>
      </c>
      <c r="F74" s="1">
        <v>0</v>
      </c>
      <c r="G74" s="1">
        <v>0</v>
      </c>
      <c r="H74" s="1">
        <v>0</v>
      </c>
      <c r="I74" s="12">
        <v>3.4820000000000002</v>
      </c>
      <c r="J74" s="1">
        <v>0</v>
      </c>
      <c r="K74" s="12">
        <v>2.0379999999999998</v>
      </c>
      <c r="L74" s="1">
        <v>0</v>
      </c>
      <c r="M74" s="1">
        <v>2.0310000000000001</v>
      </c>
      <c r="N74" s="1">
        <v>0</v>
      </c>
      <c r="O74" s="1">
        <f>E74-M74</f>
        <v>1.4510000000000001</v>
      </c>
      <c r="P74" s="1">
        <v>0</v>
      </c>
      <c r="Q74" s="1">
        <f>M74-K74</f>
        <v>-6.9999999999996732E-3</v>
      </c>
      <c r="R74" s="1">
        <v>0</v>
      </c>
      <c r="S74" s="4">
        <f t="shared" si="1"/>
        <v>-3.4347399411185837E-3</v>
      </c>
      <c r="T74" s="25" t="s">
        <v>132</v>
      </c>
    </row>
  </sheetData>
  <mergeCells count="23">
    <mergeCell ref="H15:I17"/>
    <mergeCell ref="J15:M16"/>
    <mergeCell ref="N15:O17"/>
    <mergeCell ref="P15:S16"/>
    <mergeCell ref="T15:T18"/>
    <mergeCell ref="J17:K17"/>
    <mergeCell ref="L17:M17"/>
    <mergeCell ref="P17:Q17"/>
    <mergeCell ref="A12:T12"/>
    <mergeCell ref="A4:T4"/>
    <mergeCell ref="A5:T5"/>
    <mergeCell ref="A7:T7"/>
    <mergeCell ref="A8:T8"/>
    <mergeCell ref="A10:T10"/>
    <mergeCell ref="R17:S17"/>
    <mergeCell ref="A13:T13"/>
    <mergeCell ref="A14:T14"/>
    <mergeCell ref="A15:A18"/>
    <mergeCell ref="B15:B18"/>
    <mergeCell ref="C15:C18"/>
    <mergeCell ref="D15:D18"/>
    <mergeCell ref="E15:E18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colBreaks count="2" manualBreakCount="2">
    <brk id="9" max="22" man="1"/>
    <brk id="31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2025-03-31T07:49:02Z</dcterms:modified>
</cp:coreProperties>
</file>